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0" yWindow="35280" windowWidth="20730" windowHeight="11490" tabRatio="669" activeTab="1"/>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'01-1616'!$A$1:$H$78</definedName>
    <definedName name="_xlnm.Print_Area" localSheetId="1">'02CQ-1617'!$A$1:$P$129</definedName>
    <definedName name="_xlnm.Print_Area" localSheetId="2">'02TX-1617'!$A$1:$S$76</definedName>
    <definedName name="_xlnm.Print_Area" localSheetId="3">'03-203'!$A$1:$V$33</definedName>
    <definedName name="_xlnm.Print_Area" localSheetId="4">'04-1629'!$A$1:$G$52</definedName>
    <definedName name="_xlnm.Print_Titles" localSheetId="0">'01-1616'!$15:$18</definedName>
    <definedName name="_xlnm.Print_Titles" localSheetId="1">'02CQ-1617'!$14:$17</definedName>
    <definedName name="_xlnm.Print_Titles" localSheetId="2">'02TX-1617'!$14:$17</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5621"/>
  <fileRecoveryPr autoRecover="0"/>
</workbook>
</file>

<file path=xl/calcChain.xml><?xml version="1.0" encoding="utf-8"?>
<calcChain xmlns="http://schemas.openxmlformats.org/spreadsheetml/2006/main">
  <c r="F67" i="14" l="1"/>
  <c r="G67" i="14"/>
  <c r="H67" i="14"/>
  <c r="I67" i="14"/>
  <c r="E67" i="14"/>
  <c r="F20" i="11" l="1"/>
  <c r="G20" i="11"/>
  <c r="L21" i="11"/>
  <c r="E21" i="11"/>
  <c r="H109" i="11"/>
  <c r="H108" i="11" s="1"/>
  <c r="I109" i="11"/>
  <c r="I108" i="11" s="1"/>
  <c r="J109" i="11"/>
  <c r="J108" i="11" s="1"/>
  <c r="K109" i="11"/>
  <c r="K108" i="11" s="1"/>
  <c r="L109" i="11"/>
  <c r="M109" i="11"/>
  <c r="O109" i="11"/>
  <c r="P109" i="11"/>
  <c r="M108" i="11"/>
  <c r="O108" i="11"/>
  <c r="P108" i="11"/>
  <c r="L122" i="11"/>
  <c r="L121" i="11"/>
  <c r="L120" i="11"/>
  <c r="L118" i="11"/>
  <c r="K117" i="11"/>
  <c r="E117" i="11"/>
  <c r="N113" i="11"/>
  <c r="N108" i="11" s="1"/>
  <c r="E113" i="11"/>
  <c r="N112" i="11"/>
  <c r="N109" i="11" s="1"/>
  <c r="E112" i="11"/>
  <c r="K21" i="11"/>
  <c r="M68" i="11"/>
  <c r="M21" i="11" s="1"/>
  <c r="L68" i="11"/>
  <c r="K68" i="11"/>
  <c r="F68" i="11"/>
  <c r="G68" i="11"/>
  <c r="G21" i="11" s="1"/>
  <c r="E68" i="11"/>
  <c r="P44" i="11"/>
  <c r="O44" i="11"/>
  <c r="N44" i="11"/>
  <c r="G44" i="11"/>
  <c r="F44" i="11"/>
  <c r="F21" i="11" s="1"/>
  <c r="E44" i="11"/>
  <c r="L117" i="11" l="1"/>
  <c r="L108" i="11"/>
  <c r="G43" i="15"/>
  <c r="G41" i="15"/>
  <c r="G40" i="15"/>
  <c r="G37" i="15" s="1"/>
  <c r="G36" i="15" s="1"/>
  <c r="G39" i="15"/>
  <c r="G34" i="15"/>
  <c r="G32" i="15" s="1"/>
  <c r="G28" i="15"/>
  <c r="G24" i="15"/>
  <c r="G18" i="15"/>
  <c r="G17" i="15" s="1"/>
  <c r="G16" i="15" l="1"/>
  <c r="H65" i="4" l="1"/>
  <c r="G65" i="4"/>
  <c r="F65" i="4"/>
  <c r="H61" i="4"/>
  <c r="G61" i="4"/>
  <c r="F61" i="4"/>
  <c r="H53" i="4"/>
  <c r="G53" i="4"/>
  <c r="F53" i="4"/>
  <c r="H50" i="4"/>
  <c r="G50" i="4"/>
  <c r="F50" i="4"/>
  <c r="H43" i="4"/>
  <c r="G43" i="4"/>
  <c r="F43" i="4"/>
  <c r="H36" i="4"/>
  <c r="G36" i="4"/>
  <c r="F36" i="4"/>
  <c r="H29" i="4"/>
  <c r="H28" i="4" s="1"/>
  <c r="G29" i="4"/>
  <c r="F29" i="4"/>
  <c r="F28" i="4" s="1"/>
  <c r="G28" i="4"/>
  <c r="G47" i="14"/>
  <c r="F47" i="14"/>
  <c r="E47" i="14"/>
  <c r="G41" i="14"/>
  <c r="F41" i="14"/>
  <c r="E41" i="14"/>
  <c r="G40" i="14"/>
  <c r="F40" i="14"/>
  <c r="E40" i="14"/>
  <c r="G39" i="14"/>
  <c r="F39" i="14"/>
  <c r="E39" i="14"/>
  <c r="G38" i="14"/>
  <c r="F38" i="14"/>
  <c r="E38" i="14"/>
  <c r="G37" i="14"/>
  <c r="F37" i="14"/>
  <c r="E37" i="14"/>
  <c r="G36" i="14"/>
  <c r="F36" i="14"/>
  <c r="E36" i="14"/>
  <c r="G35" i="14"/>
  <c r="F35" i="14"/>
  <c r="E35" i="14"/>
  <c r="F31" i="14"/>
  <c r="F32" i="14"/>
  <c r="F33" i="14"/>
  <c r="F34" i="14"/>
  <c r="E30" i="14"/>
  <c r="E31" i="14"/>
  <c r="E32" i="14"/>
  <c r="E33" i="14"/>
  <c r="G30" i="14"/>
  <c r="G31" i="14"/>
  <c r="G32" i="14"/>
  <c r="G33" i="14"/>
  <c r="G29" i="14"/>
  <c r="F29" i="14"/>
  <c r="E29" i="14"/>
  <c r="G28" i="14"/>
  <c r="F28" i="14"/>
  <c r="E28" i="14"/>
  <c r="G27" i="14"/>
  <c r="F27" i="14"/>
  <c r="E27" i="14"/>
  <c r="G26" i="14"/>
  <c r="F26" i="14"/>
  <c r="E26" i="14"/>
  <c r="G25" i="14"/>
  <c r="F25" i="14"/>
  <c r="E25" i="14"/>
  <c r="G24" i="14"/>
  <c r="F24" i="14"/>
  <c r="E24" i="14"/>
  <c r="E20" i="14"/>
  <c r="F20" i="14"/>
  <c r="G20" i="14"/>
  <c r="E22" i="14"/>
  <c r="F22" i="14"/>
  <c r="G22" i="14"/>
  <c r="E19" i="14"/>
  <c r="F19" i="14"/>
  <c r="G19" i="14"/>
  <c r="E20" i="10"/>
  <c r="F20" i="10"/>
  <c r="G20" i="10"/>
  <c r="H20" i="10"/>
  <c r="I20" i="10"/>
  <c r="J20" i="10"/>
  <c r="K20" i="10"/>
  <c r="L20" i="10"/>
  <c r="M20" i="10"/>
  <c r="N20" i="10"/>
  <c r="O20" i="10"/>
  <c r="P20" i="10"/>
  <c r="Q20" i="10"/>
  <c r="R20" i="10"/>
  <c r="S20" i="10"/>
  <c r="T20" i="10"/>
  <c r="U20" i="10"/>
  <c r="V20" i="10"/>
  <c r="D19" i="10"/>
  <c r="D20" i="10"/>
  <c r="S67" i="14" l="1"/>
  <c r="S46" i="14" s="1"/>
  <c r="R67" i="14"/>
  <c r="R46" i="14" s="1"/>
  <c r="Q67" i="14"/>
  <c r="Q46" i="14" s="1"/>
  <c r="P67" i="14"/>
  <c r="P46" i="14" s="1"/>
  <c r="O67" i="14"/>
  <c r="O46" i="14" s="1"/>
  <c r="N67" i="14"/>
  <c r="N46" i="14" s="1"/>
  <c r="M67" i="14"/>
  <c r="M46" i="14" s="1"/>
  <c r="L67" i="14"/>
  <c r="L46" i="14" s="1"/>
  <c r="K67" i="14"/>
  <c r="K46" i="14" s="1"/>
  <c r="J67" i="14"/>
  <c r="J46" i="14" s="1"/>
  <c r="I46" i="14"/>
  <c r="H46" i="14"/>
  <c r="G66" i="14"/>
  <c r="F66" i="14"/>
  <c r="E66" i="14"/>
  <c r="G65" i="14"/>
  <c r="F65" i="14"/>
  <c r="E65" i="14"/>
  <c r="G64" i="14"/>
  <c r="F64" i="14"/>
  <c r="E64" i="14"/>
  <c r="G63" i="14"/>
  <c r="F63" i="14"/>
  <c r="E63" i="14"/>
  <c r="G62" i="14"/>
  <c r="F62" i="14"/>
  <c r="E62" i="14"/>
  <c r="G61" i="14"/>
  <c r="F61" i="14"/>
  <c r="E61" i="14"/>
  <c r="G60" i="14"/>
  <c r="F60" i="14"/>
  <c r="E60" i="14"/>
  <c r="F59" i="14"/>
  <c r="E59" i="14"/>
  <c r="G58" i="14"/>
  <c r="F58" i="14"/>
  <c r="E58" i="14"/>
  <c r="G57" i="14"/>
  <c r="F57" i="14"/>
  <c r="E57" i="14"/>
  <c r="G56" i="14"/>
  <c r="F56" i="14"/>
  <c r="E56" i="14"/>
  <c r="G55" i="14"/>
  <c r="E55" i="14"/>
  <c r="G54" i="14"/>
  <c r="F54" i="14"/>
  <c r="E54" i="14"/>
  <c r="G53" i="14"/>
  <c r="F53" i="14"/>
  <c r="E53" i="14"/>
  <c r="G52" i="14"/>
  <c r="F52" i="14"/>
  <c r="E52" i="14"/>
  <c r="G51" i="14"/>
  <c r="F51" i="14"/>
  <c r="E51" i="14"/>
  <c r="G50" i="14"/>
  <c r="F50" i="14"/>
  <c r="E50" i="14"/>
  <c r="G49" i="14"/>
  <c r="F49" i="14"/>
  <c r="E49" i="14"/>
  <c r="H42" i="14"/>
  <c r="H21" i="14" s="1"/>
  <c r="I42" i="14"/>
  <c r="I21" i="14" s="1"/>
  <c r="J42" i="14"/>
  <c r="J21" i="14" s="1"/>
  <c r="S42" i="14"/>
  <c r="S21" i="14" s="1"/>
  <c r="R42" i="14"/>
  <c r="R21" i="14" s="1"/>
  <c r="Q42" i="14"/>
  <c r="Q21" i="14" s="1"/>
  <c r="P42" i="14"/>
  <c r="P21" i="14" s="1"/>
  <c r="O42" i="14"/>
  <c r="O21" i="14" s="1"/>
  <c r="N42" i="14"/>
  <c r="N21" i="14" s="1"/>
  <c r="M42" i="14"/>
  <c r="M21" i="14" s="1"/>
  <c r="L42" i="14"/>
  <c r="L21" i="14" s="1"/>
  <c r="K42" i="14"/>
  <c r="K21" i="14" s="1"/>
  <c r="E34" i="14"/>
  <c r="E111" i="11"/>
  <c r="F111" i="11"/>
  <c r="G111" i="11"/>
  <c r="G112" i="11"/>
  <c r="F113" i="11"/>
  <c r="G113" i="11"/>
  <c r="F114" i="11"/>
  <c r="G114" i="11"/>
  <c r="F115" i="11"/>
  <c r="G115" i="11"/>
  <c r="G116" i="11"/>
  <c r="G117" i="11"/>
  <c r="F118" i="11"/>
  <c r="G118" i="11"/>
  <c r="G119" i="11"/>
  <c r="F120" i="11"/>
  <c r="G120" i="11"/>
  <c r="F121" i="11"/>
  <c r="G121" i="11"/>
  <c r="F122" i="11"/>
  <c r="G122" i="11"/>
  <c r="G123" i="11"/>
  <c r="G110" i="11"/>
  <c r="F110" i="11"/>
  <c r="E110" i="11"/>
  <c r="E109" i="11" s="1"/>
  <c r="E108" i="11" s="1"/>
  <c r="P86" i="11"/>
  <c r="O86" i="11"/>
  <c r="N86" i="11"/>
  <c r="M86" i="11"/>
  <c r="L86" i="11"/>
  <c r="K86" i="11"/>
  <c r="J86" i="11"/>
  <c r="I86" i="11"/>
  <c r="H86" i="11"/>
  <c r="G107" i="11"/>
  <c r="F107" i="11"/>
  <c r="E107" i="11"/>
  <c r="G106" i="11"/>
  <c r="F106" i="11"/>
  <c r="E106" i="11"/>
  <c r="G105" i="11"/>
  <c r="F105" i="11"/>
  <c r="E105" i="11"/>
  <c r="G104" i="11"/>
  <c r="F104" i="11"/>
  <c r="E104" i="11"/>
  <c r="G103" i="11"/>
  <c r="F103" i="11"/>
  <c r="E103" i="11"/>
  <c r="G102" i="11"/>
  <c r="F102" i="11"/>
  <c r="E102" i="11"/>
  <c r="G101" i="11"/>
  <c r="F101" i="11"/>
  <c r="E101" i="11"/>
  <c r="G100" i="11"/>
  <c r="F100" i="11"/>
  <c r="E100" i="11"/>
  <c r="F99" i="11"/>
  <c r="E99" i="11"/>
  <c r="G98" i="11"/>
  <c r="F98" i="11"/>
  <c r="E98" i="11"/>
  <c r="G97" i="11"/>
  <c r="F97" i="11"/>
  <c r="E97" i="11"/>
  <c r="G96" i="11"/>
  <c r="F96" i="11"/>
  <c r="E96" i="11"/>
  <c r="G95" i="11"/>
  <c r="E95" i="11"/>
  <c r="G94" i="11"/>
  <c r="F94" i="11"/>
  <c r="E94" i="11"/>
  <c r="G93" i="11"/>
  <c r="F93" i="11"/>
  <c r="E93" i="11"/>
  <c r="G92" i="11"/>
  <c r="F92" i="11"/>
  <c r="E92" i="11"/>
  <c r="G91" i="11"/>
  <c r="F91" i="11"/>
  <c r="E91" i="11"/>
  <c r="G90" i="11"/>
  <c r="F90" i="11"/>
  <c r="E90" i="11"/>
  <c r="G89" i="11"/>
  <c r="F89" i="11"/>
  <c r="E89" i="11"/>
  <c r="G87" i="11"/>
  <c r="F87" i="11"/>
  <c r="E87" i="11"/>
  <c r="E22" i="11"/>
  <c r="F22" i="11"/>
  <c r="G22" i="11"/>
  <c r="E19" i="11"/>
  <c r="F19" i="11"/>
  <c r="G19" i="11"/>
  <c r="E20" i="11"/>
  <c r="H44" i="11"/>
  <c r="H21" i="11" s="1"/>
  <c r="I44" i="11"/>
  <c r="I21" i="11" s="1"/>
  <c r="J44" i="11"/>
  <c r="J21" i="11" s="1"/>
  <c r="K44" i="11"/>
  <c r="L44" i="11"/>
  <c r="M44" i="11"/>
  <c r="N21" i="11"/>
  <c r="O21" i="11"/>
  <c r="P21" i="11"/>
  <c r="E42" i="11"/>
  <c r="F42" i="11"/>
  <c r="G42" i="11"/>
  <c r="E40" i="11"/>
  <c r="F40" i="11"/>
  <c r="G40" i="11"/>
  <c r="E41" i="11"/>
  <c r="G41" i="11"/>
  <c r="G39" i="11"/>
  <c r="F29" i="11"/>
  <c r="F39" i="11"/>
  <c r="F38" i="11"/>
  <c r="F37" i="11"/>
  <c r="F36" i="11"/>
  <c r="F35" i="11"/>
  <c r="F34" i="11"/>
  <c r="F33" i="11"/>
  <c r="F32" i="11"/>
  <c r="F31" i="11"/>
  <c r="G38" i="11"/>
  <c r="G37" i="11"/>
  <c r="G36" i="11"/>
  <c r="G35" i="11"/>
  <c r="G30" i="11"/>
  <c r="G31" i="11"/>
  <c r="G32" i="11"/>
  <c r="G33" i="11"/>
  <c r="E30" i="11"/>
  <c r="E31" i="11"/>
  <c r="E32" i="11"/>
  <c r="E33" i="11"/>
  <c r="E34" i="11"/>
  <c r="E35" i="11"/>
  <c r="E36" i="11"/>
  <c r="E37" i="11"/>
  <c r="E38" i="11"/>
  <c r="E39" i="11"/>
  <c r="G29" i="11"/>
  <c r="E29" i="11"/>
  <c r="G28" i="11"/>
  <c r="F28" i="11"/>
  <c r="E28" i="11"/>
  <c r="G27" i="11"/>
  <c r="F27" i="11"/>
  <c r="E27" i="11"/>
  <c r="G26" i="11"/>
  <c r="F26" i="11"/>
  <c r="E26" i="11"/>
  <c r="G25" i="11"/>
  <c r="F25" i="11"/>
  <c r="E25" i="11"/>
  <c r="G24" i="11"/>
  <c r="F24" i="11"/>
  <c r="E24" i="11"/>
  <c r="F117" i="11" l="1"/>
  <c r="G109" i="11"/>
  <c r="G108" i="11" s="1"/>
  <c r="F109" i="11"/>
  <c r="F108" i="11" s="1"/>
  <c r="F86" i="11" s="1"/>
  <c r="G46" i="14"/>
  <c r="F46" i="14"/>
  <c r="E46" i="14"/>
  <c r="E42" i="14"/>
  <c r="E21" i="14" s="1"/>
  <c r="F42" i="14"/>
  <c r="F21" i="14" s="1"/>
  <c r="G42" i="14"/>
  <c r="G21" i="14" s="1"/>
  <c r="G86" i="11"/>
  <c r="E86" i="1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alcChain>
</file>

<file path=xl/sharedStrings.xml><?xml version="1.0" encoding="utf-8"?>
<sst xmlns="http://schemas.openxmlformats.org/spreadsheetml/2006/main" count="1063" uniqueCount="355">
  <si>
    <t>Tổng số</t>
  </si>
  <si>
    <t>A</t>
  </si>
  <si>
    <t>Người lập biểu</t>
  </si>
  <si>
    <t>Nữ</t>
  </si>
  <si>
    <t>Chỉ tiêu</t>
  </si>
  <si>
    <t>Mã số</t>
  </si>
  <si>
    <t>Đơn vị tính: người</t>
  </si>
  <si>
    <t>B</t>
  </si>
  <si>
    <t>Trong tổng số</t>
  </si>
  <si>
    <t>Sơ cấp</t>
  </si>
  <si>
    <t>Cao đẳng</t>
  </si>
  <si>
    <t>Trung cấp</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</si>
  <si>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</si>
  <si>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</si>
  <si>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</si>
  <si>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</si>
  <si>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</si>
  <si>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</si>
  <si>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</si>
  <si>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</si>
  <si>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</si>
  <si>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</si>
  <si>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</si>
  <si>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</si>
  <si>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</si>
  <si>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</si>
  <si>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</si>
  <si>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</si>
  <si>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</si>
  <si>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</si>
  <si>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</si>
  <si>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</si>
  <si>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</si>
  <si>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</si>
  <si>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</si>
  <si>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</si>
  <si>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</si>
  <si>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</si>
  <si>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</si>
  <si>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</si>
  <si>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</si>
  <si>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</si>
  <si>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</si>
  <si>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</si>
  <si>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</si>
  <si>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</si>
  <si>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</si>
  <si>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</si>
  <si>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</si>
  <si>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</si>
  <si>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</si>
  <si>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</si>
  <si>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</si>
  <si>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</si>
  <si>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</si>
  <si>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</si>
  <si>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</si>
  <si>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</si>
  <si>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</si>
  <si>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</si>
  <si>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</si>
  <si>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</si>
  <si>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</si>
  <si>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</si>
  <si>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</si>
  <si>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</si>
  <si>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</si>
  <si>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</si>
  <si>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</si>
  <si>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</si>
  <si>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</si>
  <si>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</si>
  <si>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</si>
  <si>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</si>
  <si>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</si>
  <si>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</si>
  <si>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</si>
  <si>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</si>
  <si>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</si>
  <si>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</si>
  <si>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</si>
  <si>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</si>
  <si>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</si>
  <si>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</si>
  <si>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</si>
  <si>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</si>
  <si>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</si>
  <si>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</si>
  <si>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</si>
  <si>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</si>
  <si>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</si>
  <si>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</si>
  <si>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</si>
  <si>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</si>
  <si>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</si>
  <si>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</si>
  <si>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</si>
  <si>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</si>
  <si>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</si>
  <si>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</si>
  <si>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</si>
  <si>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</si>
  <si>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</si>
  <si>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</si>
  <si>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</si>
  <si>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</si>
  <si>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</si>
  <si>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</si>
  <si>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</si>
  <si>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t>+ Nhà giáo nhân dân, nghệ sĩ nhân dân, nghệ nhân nhân dân, thầy thuốc nhân dân</t>
  </si>
  <si>
    <t>+ Nhà giáo ưu tú, nghệ sĩ ưu tú, nghệ nhân ưu tú, thầy thuốc ưu tú</t>
  </si>
  <si>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</si>
  <si>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</si>
  <si>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</si>
  <si>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</si>
  <si>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</si>
  <si>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</si>
  <si>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</si>
  <si>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</si>
  <si>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</si>
  <si>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</si>
  <si>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</si>
  <si>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</si>
  <si>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</si>
  <si>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</si>
  <si>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</si>
  <si>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</si>
  <si>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</si>
  <si>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</si>
  <si>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</si>
  <si>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</si>
  <si>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</si>
  <si>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</si>
  <si>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</si>
  <si>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</si>
  <si>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</si>
  <si>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</si>
  <si>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</si>
  <si>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</si>
  <si>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</si>
  <si>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</si>
  <si>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</si>
  <si>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</si>
  <si>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</si>
  <si>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</si>
  <si>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</si>
  <si>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</si>
  <si>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</si>
  <si>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</si>
  <si>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</si>
  <si>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</si>
  <si>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</si>
  <si>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</si>
  <si>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</si>
  <si>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</si>
  <si>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</si>
  <si>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</si>
  <si>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</si>
  <si>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</si>
  <si>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</si>
  <si>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</si>
  <si>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</si>
  <si>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</si>
  <si>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</si>
  <si>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</si>
  <si>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</si>
  <si>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t>2111</t>
  </si>
  <si>
    <t>2112</t>
  </si>
  <si>
    <t>2113</t>
  </si>
  <si>
    <t>2114</t>
  </si>
  <si>
    <t>3104</t>
  </si>
  <si>
    <t>3105</t>
  </si>
  <si>
    <t>3106</t>
  </si>
  <si>
    <t>3107</t>
  </si>
  <si>
    <t>3108</t>
  </si>
  <si>
    <t>3109</t>
  </si>
  <si>
    <t>3110</t>
  </si>
  <si>
    <t>3111</t>
  </si>
  <si>
    <t>3112</t>
  </si>
  <si>
    <t>3113</t>
  </si>
  <si>
    <t xml:space="preserve">Ghi chú: </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</si>
  <si>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</si>
  <si>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</si>
  <si>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</si>
  <si>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</si>
  <si>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</si>
  <si>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</si>
  <si>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</si>
  <si>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</si>
  <si>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</si>
  <si>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</si>
  <si>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</si>
  <si>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</si>
  <si>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</si>
  <si>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</si>
  <si>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</si>
  <si>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</si>
  <si>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</si>
  <si>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</si>
  <si>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</si>
  <si>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</si>
  <si>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</si>
  <si>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</si>
  <si>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</si>
  <si>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</si>
  <si>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</si>
  <si>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</si>
  <si>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</si>
  <si>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</si>
  <si>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</si>
  <si>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</si>
  <si>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</si>
  <si>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</si>
  <si>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</si>
  <si>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</si>
  <si>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</si>
  <si>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</si>
  <si>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</si>
  <si>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</si>
  <si>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</si>
  <si>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</si>
  <si>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</si>
  <si>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</si>
  <si>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</si>
  <si>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</si>
  <si>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</si>
  <si>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</si>
  <si>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</si>
  <si>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</si>
  <si>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</si>
  <si>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</si>
  <si>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</si>
  <si>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</si>
  <si>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</si>
  <si>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</si>
  <si>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</si>
  <si>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</si>
  <si>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</si>
  <si>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</si>
  <si>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</si>
  <si>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</si>
  <si>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</si>
  <si>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</si>
  <si>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</si>
  <si>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</si>
  <si>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</si>
  <si>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</si>
  <si>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</si>
  <si>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</si>
  <si>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</si>
  <si>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</si>
  <si>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</si>
  <si>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</si>
  <si>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</si>
  <si>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</si>
  <si>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</si>
  <si>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</si>
  <si>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</si>
  <si>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</si>
  <si>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</si>
  <si>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</si>
  <si>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</si>
  <si>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</si>
  <si>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</si>
  <si>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</si>
  <si>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</si>
  <si>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</si>
  <si>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</si>
  <si>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</si>
  <si>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</si>
  <si>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</si>
  <si>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</si>
  <si>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</si>
  <si>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</si>
  <si>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</si>
  <si>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</si>
  <si>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</si>
  <si>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</si>
  <si>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</si>
  <si>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</si>
  <si>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Biểu mẫu: 03/GDNN-CS</t>
  </si>
  <si>
    <t>PHỤ LỤC 1:</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</si>
  <si>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</si>
  <si>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</si>
  <si>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</si>
  <si>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</si>
  <si>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</si>
  <si>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 Không ghi số liệu vào ô đánh dấu x;</t>
  </si>
  <si>
    <t/>
  </si>
  <si>
    <t>- Ô mầu là ô đã chứa sẵn công thức.</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</si>
  <si>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</si>
  <si>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</si>
  <si>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</si>
  <si>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</si>
  <si>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</si>
  <si>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</si>
  <si>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</si>
  <si>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</si>
  <si>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</si>
  <si>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t>Trường Cao đẳng Lý Tự Trọng TP. Hồ Chí Minh</t>
  </si>
  <si>
    <t>390 Hoàng Văn Thụ, Phường 4, Quận Tân Bình, TP. Hồ Chí Minh</t>
  </si>
  <si>
    <t>Năm 2017</t>
  </si>
  <si>
    <t>HIỆU TRƯỞNG</t>
  </si>
  <si>
    <t>Thành phố Hồ Chí Minh, ngày      tháng 11 năm 2017</t>
  </si>
  <si>
    <r>
      <t>2.2. Hợp đồng (</t>
    </r>
    <r>
      <rPr>
        <b/>
        <i/>
        <sz val="12"/>
        <rFont val="Times New Roman"/>
        <family val="1"/>
      </rPr>
      <t>từ 1 năm trở lên</t>
    </r>
    <r>
      <rPr>
        <b/>
        <sz val="12"/>
        <rFont val="Times New Roman"/>
        <family val="1"/>
      </rPr>
      <t>)</t>
    </r>
  </si>
  <si>
    <r>
      <t xml:space="preserve">3. Chia theo trình độ ngoại ngữ
</t>
    </r>
    <r>
      <rPr>
        <i/>
        <sz val="12"/>
        <rFont val="Times New Roman"/>
        <family val="1"/>
      </rPr>
      <t>(Khung năng lực ngoại ngữ Việt Nam)</t>
    </r>
  </si>
  <si>
    <r>
      <t xml:space="preserve">3.1 </t>
    </r>
    <r>
      <rPr>
        <b/>
        <sz val="12"/>
        <rFont val="Times New Roman"/>
        <family val="1"/>
      </rPr>
      <t xml:space="preserve">Bậc 6 </t>
    </r>
    <r>
      <rPr>
        <sz val="12"/>
        <rFont val="Times New Roman"/>
        <family val="1"/>
      </rPr>
      <t>(CEFR: C2) hoặc tương đương</t>
    </r>
  </si>
  <si>
    <r>
      <t>3.2</t>
    </r>
    <r>
      <rPr>
        <b/>
        <sz val="12"/>
        <rFont val="Times New Roman"/>
        <family val="1"/>
      </rPr>
      <t xml:space="preserve"> Bậc 5 </t>
    </r>
    <r>
      <rPr>
        <sz val="12"/>
        <rFont val="Times New Roman"/>
        <family val="1"/>
      </rPr>
      <t>(CEFR: C1) hoặc tương đương</t>
    </r>
  </si>
  <si>
    <r>
      <t>3.3</t>
    </r>
    <r>
      <rPr>
        <b/>
        <sz val="12"/>
        <rFont val="Times New Roman"/>
        <family val="1"/>
      </rPr>
      <t xml:space="preserve"> Bậc 4</t>
    </r>
    <r>
      <rPr>
        <sz val="12"/>
        <rFont val="Times New Roman"/>
        <family val="1"/>
      </rPr>
      <t xml:space="preserve"> (CEFR: B2) hoặc tương đương</t>
    </r>
  </si>
  <si>
    <r>
      <t>3.4</t>
    </r>
    <r>
      <rPr>
        <b/>
        <sz val="12"/>
        <rFont val="Times New Roman"/>
        <family val="1"/>
      </rPr>
      <t xml:space="preserve"> Bậc 3</t>
    </r>
    <r>
      <rPr>
        <sz val="12"/>
        <rFont val="Times New Roman"/>
        <family val="1"/>
      </rPr>
      <t xml:space="preserve"> (CEFR: B1) hoặc tương đương</t>
    </r>
  </si>
  <si>
    <r>
      <t>3.5</t>
    </r>
    <r>
      <rPr>
        <b/>
        <sz val="12"/>
        <rFont val="Times New Roman"/>
        <family val="1"/>
      </rPr>
      <t xml:space="preserve"> Bậc 2</t>
    </r>
    <r>
      <rPr>
        <sz val="12"/>
        <rFont val="Times New Roman"/>
        <family val="1"/>
      </rPr>
      <t xml:space="preserve"> (CEFR: A2) hoặc tương đương</t>
    </r>
  </si>
  <si>
    <r>
      <t>3.6</t>
    </r>
    <r>
      <rPr>
        <b/>
        <sz val="12"/>
        <rFont val="Times New Roman"/>
        <family val="1"/>
      </rPr>
      <t xml:space="preserve"> Bậc 1</t>
    </r>
    <r>
      <rPr>
        <sz val="12"/>
        <rFont val="Times New Roman"/>
        <family val="1"/>
      </rPr>
      <t xml:space="preserve"> (CEFR: A1) hoặc tương đương</t>
    </r>
  </si>
  <si>
    <r>
      <t xml:space="preserve">4. Chia theo trình độ ứng dụng CNTT/tin học </t>
    </r>
    <r>
      <rPr>
        <i/>
        <sz val="12"/>
        <rFont val="Times New Roman"/>
        <family val="1"/>
      </rPr>
      <t>(chuẩn kỹ năng sử dụng CNTT)</t>
    </r>
  </si>
  <si>
    <r>
      <rPr>
        <b/>
        <sz val="12"/>
        <rFont val="Times New Roman"/>
        <family val="1"/>
      </rPr>
      <t>5.1 Chứng chỉ kỹ năng nghề quốc gia Bậc 3 trở lên</t>
    </r>
    <r>
      <rPr>
        <sz val="12"/>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</si>
  <si>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2"/>
        <rFont val="Times New Roman"/>
        <family val="1"/>
      </rPr>
      <t>5.2 Chứng chỉ kỹ năng nghề quốc gia Bậc 2</t>
    </r>
    <r>
      <rPr>
        <sz val="12"/>
        <rFont val="Times New Roman"/>
        <family val="1"/>
      </rPr>
      <t xml:space="preserve">  hoặc Chứng nhận bậc thợ 4/7, 3/6 hoặc Chứng nhận nghệ nhân ưu tú, nghệ sĩ ưu tú, thầy thuốc ưu tú hoặc tương đương</t>
    </r>
  </si>
  <si>
    <r>
      <rPr>
        <b/>
        <sz val="12"/>
        <rFont val="Times New Roman"/>
        <family val="1"/>
      </rPr>
      <t>5.3 Chứng chỉ kỹ năng nghề quốc gia Bậc 1</t>
    </r>
    <r>
      <rPr>
        <sz val="12"/>
        <rFont val="Times New Roman"/>
        <family val="1"/>
      </rPr>
      <t xml:space="preserve">  hoặc Chứng nhận bậc thợ 3/7, 2/6 hoặc Chứng nhận nghệ nhân cấp tỉnh, thành phố trực thuộc Trung ương hoặc tương đương</t>
    </r>
  </si>
  <si>
    <r>
      <t>- Tích hợp (</t>
    </r>
    <r>
      <rPr>
        <i/>
        <sz val="12"/>
        <rFont val="Times New Roman"/>
        <family val="1"/>
      </rPr>
      <t>cả lý thuyết và thực hành</t>
    </r>
    <r>
      <rPr>
        <sz val="12"/>
        <rFont val="Times New Roman"/>
        <family val="1"/>
      </rPr>
      <t>)</t>
    </r>
  </si>
  <si>
    <r>
      <t xml:space="preserve">7. Chia theo nghiệp vụ sư phạm </t>
    </r>
    <r>
      <rPr>
        <i/>
        <sz val="12"/>
        <rFont val="Times New Roman"/>
        <family val="1"/>
      </rPr>
      <t>(NVSP)</t>
    </r>
  </si>
  <si>
    <t>Công nghệ kỹ thuật máy tính</t>
  </si>
  <si>
    <t>Lập trình máy tính</t>
  </si>
  <si>
    <t>Tin học ứng dụng</t>
  </si>
  <si>
    <t>Quản trị mạng máy tính</t>
  </si>
  <si>
    <t>Thiết kế trang Web</t>
  </si>
  <si>
    <t>An ninh mạng</t>
  </si>
  <si>
    <t>Tiếng Anh</t>
  </si>
  <si>
    <t>Kế toán doanh nghiệp</t>
  </si>
  <si>
    <t>Quản trị doanh nghiệp</t>
  </si>
  <si>
    <t>Công nghệ kỹ thuật cơ khí</t>
  </si>
  <si>
    <t>Công nghệ chế tạo máy</t>
  </si>
  <si>
    <t>Cắt gọt kim loại</t>
  </si>
  <si>
    <t>Bảo trì hệ thống thiết bị công nghiệp</t>
  </si>
  <si>
    <t>Công nghệ ô tô</t>
  </si>
  <si>
    <t>Công nghệ kỹ thuật nhiệt</t>
  </si>
  <si>
    <t>Lắp đặt thiết bị lạnh</t>
  </si>
  <si>
    <t>Kỹ thuật máy lạnh và điều hòa không khí</t>
  </si>
  <si>
    <t>Vận hành, sửa chữa thiết bị lạnh</t>
  </si>
  <si>
    <t>Công nghệ kỹ thuật điện, điện tử</t>
  </si>
  <si>
    <t>Công nghệ kỹ thuật cơ điện tử</t>
  </si>
  <si>
    <t>Công nghệ kỹ thuật điều khiển và tự động hóa</t>
  </si>
  <si>
    <t>Điện tử công nghiệp</t>
  </si>
  <si>
    <t>Điện công nghiệp</t>
  </si>
  <si>
    <t>Công nghệ may</t>
  </si>
  <si>
    <t>2.2.1.Chia theo ngành nghề đào tạo (Cao đăng)</t>
  </si>
  <si>
    <t>2.2.2.Chia theo ngành nghề đào tạo (Trung cấp)</t>
  </si>
  <si>
    <t>Công nghệ kỹ thuật phần cứng máy tính</t>
  </si>
  <si>
    <t>Công nghệ may và thời trang</t>
  </si>
  <si>
    <t xml:space="preserve"> </t>
  </si>
  <si>
    <t>3.2.1. Chia theo ngành nghề đào tạo (Cao đẳng)</t>
  </si>
  <si>
    <t>Công nghệ Thông tin chuyên ngành Công nghệ phần mềm</t>
  </si>
  <si>
    <t>Công nghệ Thông tin chuyên ngành Mạng máy tính</t>
  </si>
  <si>
    <t>C480201</t>
  </si>
  <si>
    <t>3.2.2. Chia theo ngành nghề đào tạo (Trung cấp)</t>
  </si>
  <si>
    <t>NĂM 2017</t>
  </si>
  <si>
    <t>Máy tính và CNTT</t>
  </si>
  <si>
    <t>Công nghệ kỹ thuật điện, điện tử và viễn thông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</si>
</sst>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_ ;[Red]\-#,##0\ "/>
    <numFmt numFmtId="165" formatCode="_(* #,##0_);_(* \(#,##0\);_(* &quot;-&quot;??_);_(@_)"/>
  </numFmts>
  <fonts count="71" x14ac:knownFonts="1">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sz val="9"/>
      <name val="Calibri Light"/>
      <family val="2"/>
      <scheme val="major"/>
    </font>
    <font>
      <b/>
      <i/>
      <sz val="12"/>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i/>
      <sz val="14"/>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sz val="10"/>
      <name val="Times New Roman"/>
      <family val="1"/>
    </font>
    <font>
      <b/>
      <i/>
      <sz val="10"/>
      <name val="Times New Roman"/>
      <family val="1"/>
    </font>
    <font>
      <sz val="13"/>
      <name val="Arial"/>
      <family val="2"/>
    </font>
    <font>
      <sz val="10"/>
      <name val="Times New Roman"/>
      <family val="1"/>
    </font>
    <font>
      <b/>
      <i/>
      <sz val="12"/>
      <name val="Times New Roman"/>
      <family val="1"/>
    </font>
    <font>
      <sz val="12"/>
      <name val="Times New Roman"/>
      <family val="1"/>
    </font>
    <font>
      <i/>
      <sz val="8"/>
      <color rgb="FFFF0000"/>
      <name val="Calibri Light"/>
      <family val="1"/>
      <scheme val="major"/>
    </font>
    <font>
      <i/>
      <sz val="8"/>
      <name val="Calibri Light"/>
      <family val="1"/>
      <scheme val="major"/>
    </font>
    <font>
      <i/>
      <sz val="12"/>
      <name val="Times New Roman"/>
      <family val="1"/>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
      <sz val="14"/>
      <name val="Times New Roman"/>
      <family val="1"/>
    </font>
    <font>
      <b/>
      <sz val="12"/>
      <name val="Times New Roman"/>
      <family val="1"/>
    </font>
    <font>
      <b/>
      <sz val="8"/>
      <name val="Times New Roman"/>
      <family val="1"/>
    </font>
    <font>
      <b/>
      <sz val="11"/>
      <name val="Times New Roman"/>
      <family val="1"/>
    </font>
    <font>
      <b/>
      <i/>
      <sz val="8"/>
      <name val="Times New Roman"/>
      <family val="1"/>
    </font>
    <font>
      <i/>
      <sz val="8"/>
      <color rgb="FFFF0000"/>
      <name val="Times New Roman"/>
      <family val="1"/>
    </font>
    <font>
      <i/>
      <sz val="8"/>
      <name val="Times New Roman"/>
      <family val="1"/>
    </font>
    <font>
      <b/>
      <sz val="14"/>
      <name val="Times New Roman"/>
      <family val="1"/>
    </font>
    <font>
      <b/>
      <sz val="13"/>
      <name val="Times New Roman"/>
      <family val="1"/>
    </font>
    <font>
      <b/>
      <i/>
      <sz val="11"/>
      <name val="Times New Roman"/>
      <family val="1"/>
    </font>
    <font>
      <sz val="12"/>
      <color rgb="FFFF0000"/>
      <name val="Times New Roman"/>
      <family val="1"/>
    </font>
    <font>
      <b/>
      <i/>
      <sz val="8"/>
      <color rgb="FFFF0000"/>
      <name val="Times New Roman"/>
      <family val="1"/>
    </font>
    <font>
      <sz val="12"/>
      <color rgb="FF000000"/>
      <name val="Times New Roman"/>
      <family val="1"/>
    </font>
    <font>
      <sz val="12"/>
      <color theme="1"/>
      <name val="Times New Roman"/>
      <family val="1"/>
    </font>
    <font>
      <b/>
      <sz val="12"/>
      <color rgb="FFFF0000"/>
      <name val="Times New Roman"/>
      <family val="1"/>
    </font>
    <font>
      <i/>
      <sz val="12"/>
      <color rgb="FFFF0000"/>
      <name val="Times New Roman"/>
      <family val="1"/>
    </font>
    <font>
      <sz val="12"/>
      <color indexed="8"/>
      <name val="Times New Roman"/>
      <family val="1"/>
    </font>
    <font>
      <b/>
      <i/>
      <sz val="14"/>
      <name val="Times New Roman"/>
      <family val="1"/>
    </font>
    <font>
      <i/>
      <sz val="11"/>
      <name val="Times New Roman"/>
      <family val="1"/>
    </font>
    <font>
      <i/>
      <sz val="13"/>
      <name val="Times New Roman"/>
      <family val="1"/>
    </font>
  </fonts>
  <fills count="12">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indexed="9"/>
        <bgColor indexed="64"/>
      </patternFill>
    </fill>
    <fill>
      <patternFill patternType="solid">
        <fgColor theme="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34" fillId="0" borderId="0"/>
    <xf numFmtId="0" fontId="2" fillId="0" borderId="0"/>
    <xf numFmtId="43" fontId="3" fillId="0" borderId="0" applyFont="0" applyFill="0" applyBorder="0" applyAlignment="0" applyProtection="0"/>
  </cellStyleXfs>
  <cellXfs count="501">
    <xf numFmtId="0" fontId="0" fillId="0" borderId="0" xfId="0"/>
    <xf numFmtId="0" fontId="19" fillId="0" borderId="0" xfId="0" applyFont="1"/>
    <xf numFmtId="0" fontId="24" fillId="0" borderId="0" xfId="0" applyFont="1"/>
    <xf numFmtId="0" fontId="25" fillId="0" borderId="0" xfId="0" applyFont="1"/>
    <xf numFmtId="0" fontId="20" fillId="0" borderId="0" xfId="0" applyFont="1"/>
    <xf numFmtId="0" fontId="30" fillId="2" borderId="2" xfId="2" applyFont="1" applyFill="1" applyBorder="1" applyAlignment="1" applyProtection="1">
      <alignment vertical="center"/>
      <protection locked="0"/>
    </xf>
    <xf numFmtId="0" fontId="30" fillId="0" borderId="2" xfId="2" applyFont="1" applyFill="1" applyBorder="1" applyProtection="1">
      <protection locked="0"/>
    </xf>
    <xf numFmtId="0" fontId="5" fillId="0" borderId="2" xfId="2" applyFont="1" applyFill="1" applyBorder="1" applyAlignment="1" applyProtection="1">
      <alignment vertical="center"/>
      <protection locked="0"/>
    </xf>
    <xf numFmtId="0" fontId="28" fillId="0" borderId="0" xfId="0" applyFont="1"/>
    <xf numFmtId="0" fontId="42" fillId="0" borderId="0" xfId="0" applyFont="1" applyAlignment="1" applyProtection="1">
      <alignment vertical="center"/>
    </xf>
    <xf numFmtId="0" fontId="21" fillId="0" borderId="0" xfId="0" applyFont="1" applyAlignment="1" applyProtection="1">
      <alignment vertical="center"/>
    </xf>
    <xf numFmtId="0" fontId="22" fillId="0" borderId="0" xfId="0" applyFont="1" applyAlignment="1" applyProtection="1">
      <alignment vertical="center" wrapText="1"/>
    </xf>
    <xf numFmtId="0" fontId="22" fillId="0" borderId="0" xfId="0" applyFont="1" applyAlignment="1" applyProtection="1">
      <alignment horizontal="center" vertical="center"/>
    </xf>
    <xf numFmtId="0" fontId="23" fillId="0" borderId="0" xfId="0" applyFont="1" applyAlignment="1" applyProtection="1">
      <alignment vertical="center" wrapText="1"/>
    </xf>
    <xf numFmtId="0" fontId="19" fillId="0" borderId="0" xfId="0" applyFont="1" applyAlignment="1" applyProtection="1">
      <alignment horizontal="center" vertical="center"/>
    </xf>
    <xf numFmtId="0" fontId="19" fillId="0" borderId="0" xfId="0" applyFont="1" applyProtection="1"/>
    <xf numFmtId="0" fontId="22" fillId="0" borderId="0" xfId="0" applyFont="1" applyAlignment="1" applyProtection="1">
      <alignment vertical="center"/>
    </xf>
    <xf numFmtId="0" fontId="24" fillId="0" borderId="0" xfId="0" applyFont="1" applyAlignment="1" applyProtection="1">
      <alignment horizontal="center" vertical="center"/>
    </xf>
    <xf numFmtId="0" fontId="24" fillId="0" borderId="0" xfId="0" applyFont="1" applyProtection="1"/>
    <xf numFmtId="0" fontId="41" fillId="0" borderId="0" xfId="0" applyFont="1" applyAlignment="1" applyProtection="1">
      <alignment horizontal="left" vertical="center"/>
    </xf>
    <xf numFmtId="0" fontId="29" fillId="0" borderId="0" xfId="0" applyFont="1" applyAlignment="1" applyProtection="1">
      <alignment horizontal="right" vertical="center"/>
    </xf>
    <xf numFmtId="0" fontId="23" fillId="0" borderId="0" xfId="0" applyFont="1" applyAlignment="1" applyProtection="1">
      <alignment vertical="center"/>
    </xf>
    <xf numFmtId="0" fontId="29" fillId="0" borderId="0" xfId="0" applyFont="1" applyAlignment="1" applyProtection="1">
      <alignment horizontal="left" vertical="center"/>
    </xf>
    <xf numFmtId="0" fontId="25" fillId="0" borderId="0" xfId="0" applyFont="1" applyProtection="1"/>
    <xf numFmtId="0" fontId="21" fillId="0" borderId="0" xfId="0" applyFont="1" applyProtection="1"/>
    <xf numFmtId="0" fontId="38" fillId="0" borderId="0" xfId="0" applyFont="1" applyAlignment="1" applyProtection="1">
      <alignment horizontal="left" vertical="center"/>
    </xf>
    <xf numFmtId="0" fontId="41" fillId="0" borderId="0" xfId="0" applyFont="1" applyBorder="1" applyAlignment="1" applyProtection="1">
      <alignment horizontal="left" vertical="center"/>
    </xf>
    <xf numFmtId="0" fontId="39" fillId="0" borderId="0" xfId="0" applyFont="1" applyAlignment="1" applyProtection="1">
      <alignment horizontal="left" vertical="center"/>
    </xf>
    <xf numFmtId="0" fontId="39" fillId="0" borderId="0" xfId="0" applyFont="1" applyBorder="1" applyAlignment="1" applyProtection="1">
      <alignment horizontal="left" vertical="center"/>
    </xf>
    <xf numFmtId="0" fontId="39" fillId="0" borderId="0" xfId="0" applyFont="1" applyAlignment="1" applyProtection="1">
      <alignment horizontal="right" vertical="center"/>
    </xf>
    <xf numFmtId="0" fontId="39" fillId="0" borderId="0" xfId="0" applyFont="1" applyAlignment="1" applyProtection="1">
      <alignment horizontal="left" vertical="center" wrapText="1"/>
    </xf>
    <xf numFmtId="0" fontId="18" fillId="0" borderId="0" xfId="0" applyFont="1" applyAlignment="1" applyProtection="1">
      <alignment horizontal="left"/>
    </xf>
    <xf numFmtId="0" fontId="18" fillId="0" borderId="0" xfId="0" applyFont="1" applyAlignment="1" applyProtection="1">
      <alignment horizontal="left" wrapText="1"/>
    </xf>
    <xf numFmtId="0" fontId="27" fillId="0" borderId="0" xfId="0" applyFont="1" applyProtection="1"/>
    <xf numFmtId="0" fontId="19" fillId="0" borderId="0" xfId="0" applyFont="1" applyAlignment="1" applyProtection="1">
      <alignment wrapText="1"/>
    </xf>
    <xf numFmtId="0" fontId="37" fillId="0" borderId="0" xfId="0" applyFont="1" applyProtection="1"/>
    <xf numFmtId="0" fontId="23" fillId="0" borderId="0" xfId="0" applyFont="1" applyProtection="1"/>
    <xf numFmtId="0" fontId="23" fillId="0" borderId="0" xfId="0" applyFont="1" applyAlignment="1" applyProtection="1">
      <alignment horizontal="center" vertical="center"/>
    </xf>
    <xf numFmtId="0" fontId="19" fillId="0" borderId="0" xfId="0" applyFont="1" applyBorder="1" applyProtection="1"/>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7"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6" fillId="0" borderId="0" xfId="0" applyFont="1" applyProtection="1"/>
    <xf numFmtId="0" fontId="12" fillId="0" borderId="0" xfId="0" applyFont="1" applyProtection="1"/>
    <xf numFmtId="0" fontId="9" fillId="0" borderId="0" xfId="0" applyFont="1" applyProtection="1"/>
    <xf numFmtId="0" fontId="8" fillId="0" borderId="0" xfId="0" applyFont="1" applyProtection="1"/>
    <xf numFmtId="0" fontId="14" fillId="0" borderId="0" xfId="0" applyFont="1" applyProtection="1"/>
    <xf numFmtId="0" fontId="13" fillId="0" borderId="0" xfId="0" applyFont="1" applyBorder="1" applyProtection="1"/>
    <xf numFmtId="0" fontId="43" fillId="0" borderId="0" xfId="0" applyFont="1" applyAlignment="1" applyProtection="1">
      <alignment horizontal="right" vertical="center"/>
    </xf>
    <xf numFmtId="0" fontId="26" fillId="0" borderId="0" xfId="0" applyFont="1" applyAlignment="1" applyProtection="1">
      <alignment horizontal="right"/>
    </xf>
    <xf numFmtId="0" fontId="5" fillId="0" borderId="0" xfId="0" applyFont="1" applyAlignment="1" applyProtection="1">
      <alignment wrapText="1"/>
    </xf>
    <xf numFmtId="0" fontId="5" fillId="0" borderId="0" xfId="0" applyFont="1" applyProtection="1"/>
    <xf numFmtId="0" fontId="26" fillId="0" borderId="0" xfId="0" applyFont="1" applyAlignment="1" applyProtection="1">
      <alignment horizontal="center" vertical="center"/>
    </xf>
    <xf numFmtId="0" fontId="19" fillId="0" borderId="2" xfId="0" applyFont="1" applyBorder="1" applyProtection="1"/>
    <xf numFmtId="0" fontId="18" fillId="0" borderId="0" xfId="0" applyFont="1" applyAlignment="1" applyProtection="1">
      <alignment horizontal="center" vertical="center"/>
    </xf>
    <xf numFmtId="0" fontId="37" fillId="0" borderId="0" xfId="0" applyFont="1" applyAlignment="1" applyProtection="1">
      <alignment vertical="center" wrapText="1"/>
    </xf>
    <xf numFmtId="0" fontId="37" fillId="0" borderId="0" xfId="0" applyFont="1" applyAlignment="1" applyProtection="1">
      <alignment vertical="center"/>
    </xf>
    <xf numFmtId="0" fontId="19" fillId="0" borderId="0" xfId="0" applyFont="1" applyAlignment="1" applyProtection="1">
      <alignment vertical="center"/>
    </xf>
    <xf numFmtId="0" fontId="24" fillId="0" borderId="0" xfId="0" applyFont="1" applyBorder="1" applyAlignment="1" applyProtection="1">
      <alignment horizontal="center" vertical="center"/>
    </xf>
    <xf numFmtId="0" fontId="46" fillId="0" borderId="0" xfId="0" applyFont="1" applyBorder="1" applyAlignment="1" applyProtection="1">
      <alignment horizontal="center" vertical="center"/>
    </xf>
    <xf numFmtId="0" fontId="21" fillId="0" borderId="0" xfId="0" applyFont="1" applyAlignment="1" applyProtection="1">
      <alignment horizontal="center" vertical="center"/>
    </xf>
    <xf numFmtId="0" fontId="22" fillId="0" borderId="0" xfId="0" applyFont="1" applyAlignment="1" applyProtection="1">
      <alignment horizontal="center" vertical="center"/>
    </xf>
    <xf numFmtId="0" fontId="26" fillId="0" borderId="4" xfId="5" quotePrefix="1" applyFont="1" applyFill="1" applyBorder="1" applyAlignment="1" applyProtection="1">
      <alignment vertical="center" wrapText="1"/>
    </xf>
    <xf numFmtId="0" fontId="35" fillId="0" borderId="6" xfId="5" quotePrefix="1" applyFont="1" applyFill="1" applyBorder="1" applyAlignment="1" applyProtection="1">
      <alignment horizontal="left" vertical="center" wrapText="1" indent="1"/>
    </xf>
    <xf numFmtId="0" fontId="30" fillId="0" borderId="4" xfId="5" quotePrefix="1" applyFont="1" applyFill="1" applyBorder="1" applyAlignment="1" applyProtection="1">
      <alignment vertical="center"/>
    </xf>
    <xf numFmtId="0" fontId="30" fillId="0" borderId="6" xfId="5" quotePrefix="1" applyFont="1" applyFill="1" applyBorder="1" applyAlignment="1" applyProtection="1">
      <alignment vertical="center"/>
    </xf>
    <xf numFmtId="0" fontId="19" fillId="0" borderId="0" xfId="0" applyFont="1" applyAlignment="1">
      <alignment wrapText="1"/>
    </xf>
    <xf numFmtId="0" fontId="33" fillId="0" borderId="0" xfId="0" applyFont="1" applyProtection="1"/>
    <xf numFmtId="0" fontId="19" fillId="0" borderId="0" xfId="0" applyFont="1" applyAlignment="1">
      <alignment vertical="center"/>
    </xf>
    <xf numFmtId="0" fontId="19" fillId="0" borderId="0" xfId="0" applyFont="1" applyAlignment="1">
      <alignment vertical="center" wrapText="1"/>
    </xf>
    <xf numFmtId="0" fontId="21" fillId="0" borderId="0" xfId="0" applyFont="1" applyFill="1" applyAlignment="1">
      <alignment horizontal="right" vertical="center"/>
    </xf>
    <xf numFmtId="0" fontId="18" fillId="0" borderId="0" xfId="0" applyFont="1" applyAlignment="1">
      <alignment horizontal="left"/>
    </xf>
    <xf numFmtId="0" fontId="18" fillId="0" borderId="0" xfId="0" applyFont="1" applyAlignment="1">
      <alignment horizontal="left" wrapText="1"/>
    </xf>
    <xf numFmtId="0" fontId="19" fillId="0" borderId="0" xfId="0" applyFont="1" applyProtection="1">
      <protection locked="0"/>
    </xf>
    <xf numFmtId="0" fontId="27" fillId="0" borderId="0" xfId="0" applyFont="1" applyAlignment="1">
      <alignment horizontal="right"/>
    </xf>
    <xf numFmtId="0" fontId="46" fillId="0" borderId="0" xfId="0" applyFont="1"/>
    <xf numFmtId="0" fontId="5" fillId="0" borderId="0" xfId="0" applyFont="1" applyAlignment="1">
      <alignment vertical="center"/>
    </xf>
    <xf numFmtId="0" fontId="5" fillId="0" borderId="0" xfId="0" applyFont="1"/>
    <xf numFmtId="0" fontId="23" fillId="0" borderId="0" xfId="0" applyFont="1"/>
    <xf numFmtId="0" fontId="31" fillId="0" borderId="0" xfId="0" applyFont="1"/>
    <xf numFmtId="0" fontId="19" fillId="0" borderId="0" xfId="0" applyFont="1" applyBorder="1"/>
    <xf numFmtId="0" fontId="47" fillId="0" borderId="0" xfId="0" quotePrefix="1" applyFont="1" applyAlignment="1" applyProtection="1">
      <alignment vertical="center"/>
    </xf>
    <xf numFmtId="0" fontId="19" fillId="0" borderId="0" xfId="0" applyFont="1" applyBorder="1" applyAlignment="1">
      <alignment vertical="center"/>
    </xf>
    <xf numFmtId="0" fontId="35" fillId="0" borderId="0" xfId="0" quotePrefix="1" applyFont="1" applyAlignment="1" applyProtection="1">
      <alignment vertical="center"/>
    </xf>
    <xf numFmtId="0" fontId="21" fillId="0" borderId="0" xfId="0" applyFont="1" applyAlignment="1" applyProtection="1">
      <alignment horizontal="right" vertical="center"/>
    </xf>
    <xf numFmtId="0" fontId="44" fillId="0" borderId="0" xfId="0" applyFont="1" applyAlignment="1">
      <alignment horizontal="right"/>
    </xf>
    <xf numFmtId="0" fontId="30" fillId="0" borderId="0" xfId="0" applyFont="1" applyProtection="1"/>
    <xf numFmtId="0" fontId="30" fillId="0" borderId="0" xfId="0" applyFont="1"/>
    <xf numFmtId="0" fontId="20" fillId="0" borderId="0" xfId="0" applyFont="1" applyProtection="1"/>
    <xf numFmtId="0" fontId="28" fillId="0" borderId="0" xfId="0" applyFont="1" applyAlignment="1" applyProtection="1">
      <alignment vertical="center"/>
    </xf>
    <xf numFmtId="0" fontId="27" fillId="0" borderId="0" xfId="0" applyFont="1" applyAlignment="1" applyProtection="1">
      <alignment horizontal="right"/>
    </xf>
    <xf numFmtId="0" fontId="35" fillId="0" borderId="2" xfId="0" applyFont="1" applyBorder="1" applyAlignment="1" applyProtection="1">
      <alignment horizontal="center" vertical="center" wrapText="1"/>
    </xf>
    <xf numFmtId="0" fontId="19"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44" fillId="0" borderId="2" xfId="2" quotePrefix="1" applyFont="1" applyFill="1" applyBorder="1" applyAlignment="1" applyProtection="1">
      <alignment horizontal="center" vertical="center"/>
    </xf>
    <xf numFmtId="164" fontId="44" fillId="8" borderId="2" xfId="2" applyNumberFormat="1" applyFont="1" applyFill="1" applyBorder="1" applyAlignment="1" applyProtection="1">
      <alignment horizontal="right" vertical="center"/>
      <protection locked="0"/>
    </xf>
    <xf numFmtId="0" fontId="30" fillId="0" borderId="2" xfId="2" quotePrefix="1" applyFont="1" applyFill="1" applyBorder="1" applyAlignment="1" applyProtection="1">
      <alignment horizontal="center" vertical="center"/>
    </xf>
    <xf numFmtId="164" fontId="44" fillId="2" borderId="2" xfId="2" applyNumberFormat="1" applyFont="1" applyFill="1" applyBorder="1" applyAlignment="1" applyProtection="1">
      <alignment horizontal="right" vertical="center"/>
      <protection locked="0"/>
    </xf>
    <xf numFmtId="164" fontId="44"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19" fillId="0" borderId="0" xfId="0" applyFont="1" applyAlignment="1" applyProtection="1">
      <alignment horizontal="center" vertical="center"/>
      <protection locked="0"/>
    </xf>
    <xf numFmtId="0" fontId="19" fillId="0" borderId="2" xfId="0" applyFont="1" applyBorder="1"/>
    <xf numFmtId="0" fontId="5" fillId="0" borderId="0" xfId="0" applyFont="1" applyAlignment="1" applyProtection="1">
      <alignment horizontal="right"/>
    </xf>
    <xf numFmtId="0" fontId="31" fillId="0" borderId="0" xfId="0" applyFont="1" applyProtection="1"/>
    <xf numFmtId="0" fontId="26" fillId="0" borderId="0" xfId="0" applyFont="1"/>
    <xf numFmtId="0" fontId="48" fillId="0" borderId="0" xfId="0" applyFont="1" applyAlignment="1" applyProtection="1">
      <alignment horizontal="center" vertical="center"/>
    </xf>
    <xf numFmtId="0" fontId="41" fillId="0" borderId="0" xfId="0" applyFont="1" applyAlignment="1" applyProtection="1">
      <alignment horizontal="center" vertical="center"/>
    </xf>
    <xf numFmtId="0" fontId="39" fillId="0" borderId="0" xfId="0" applyFont="1" applyAlignment="1" applyProtection="1">
      <alignment horizontal="center" vertical="center"/>
    </xf>
    <xf numFmtId="0" fontId="48" fillId="0" borderId="0" xfId="0" applyFont="1" applyBorder="1" applyAlignment="1" applyProtection="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4" fillId="0" borderId="0" xfId="0" applyFont="1" applyAlignment="1">
      <alignment horizontal="center" vertical="center"/>
    </xf>
    <xf numFmtId="0" fontId="24" fillId="0" borderId="0" xfId="0" applyFont="1" applyBorder="1" applyAlignment="1">
      <alignment horizontal="center" vertical="center"/>
    </xf>
    <xf numFmtId="0" fontId="46" fillId="0" borderId="0" xfId="0" applyFont="1" applyBorder="1" applyAlignment="1">
      <alignment horizontal="center" vertical="center"/>
    </xf>
    <xf numFmtId="0" fontId="5" fillId="0" borderId="0" xfId="0" applyFont="1" applyAlignment="1">
      <alignment horizontal="center" vertical="center"/>
    </xf>
    <xf numFmtId="0" fontId="23" fillId="0" borderId="0" xfId="0" applyFont="1" applyAlignment="1">
      <alignment horizontal="center" vertical="center"/>
    </xf>
    <xf numFmtId="0" fontId="2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xf>
    <xf numFmtId="0" fontId="25" fillId="0" borderId="0" xfId="0" applyFont="1" applyAlignment="1">
      <alignment horizontal="center" vertical="center"/>
    </xf>
    <xf numFmtId="0" fontId="42" fillId="0" borderId="0" xfId="0" applyFont="1" applyAlignment="1" applyProtection="1">
      <alignment horizontal="left" vertical="center" indent="6"/>
    </xf>
    <xf numFmtId="0" fontId="41" fillId="0" borderId="0" xfId="0" applyFont="1" applyAlignment="1" applyProtection="1">
      <alignment horizontal="left" vertical="center" indent="6"/>
    </xf>
    <xf numFmtId="0" fontId="50" fillId="0" borderId="6" xfId="0" applyFont="1" applyBorder="1" applyAlignment="1" applyProtection="1">
      <alignment horizontal="center" vertical="center" wrapText="1"/>
    </xf>
    <xf numFmtId="0" fontId="51" fillId="0" borderId="0" xfId="0" applyFont="1" applyProtection="1"/>
    <xf numFmtId="0" fontId="51" fillId="0" borderId="0" xfId="0" applyFont="1" applyAlignment="1" applyProtection="1">
      <alignment wrapText="1"/>
    </xf>
    <xf numFmtId="0" fontId="52" fillId="0" borderId="0" xfId="0" applyFont="1" applyAlignment="1" applyProtection="1">
      <alignment horizontal="right" vertical="center"/>
    </xf>
    <xf numFmtId="0" fontId="53" fillId="0" borderId="0" xfId="0" applyFont="1" applyAlignment="1" applyProtection="1">
      <alignment vertical="center"/>
    </xf>
    <xf numFmtId="0" fontId="54" fillId="0" borderId="0" xfId="0" applyFont="1" applyAlignment="1" applyProtection="1">
      <alignment vertical="center"/>
    </xf>
    <xf numFmtId="0" fontId="52" fillId="0" borderId="0" xfId="0" applyFont="1" applyAlignment="1" applyProtection="1">
      <alignment vertical="center" wrapText="1"/>
    </xf>
    <xf numFmtId="0" fontId="52" fillId="0" borderId="0" xfId="0" applyFont="1" applyAlignment="1" applyProtection="1">
      <alignment horizontal="center" vertical="center"/>
    </xf>
    <xf numFmtId="0" fontId="52" fillId="0" borderId="0" xfId="0" applyFont="1" applyAlignment="1" applyProtection="1">
      <alignment vertical="center"/>
    </xf>
    <xf numFmtId="0" fontId="55" fillId="0" borderId="0" xfId="0" applyFont="1" applyAlignment="1" applyProtection="1">
      <alignment horizontal="left" vertical="center"/>
    </xf>
    <xf numFmtId="0" fontId="36" fillId="0" borderId="0" xfId="0" applyFont="1" applyAlignment="1" applyProtection="1">
      <alignment horizontal="right" vertical="center"/>
    </xf>
    <xf numFmtId="0" fontId="36" fillId="0" borderId="0" xfId="0" applyFont="1" applyAlignment="1" applyProtection="1">
      <alignment horizontal="left" vertical="center"/>
    </xf>
    <xf numFmtId="0" fontId="55" fillId="0" borderId="0" xfId="0" applyFont="1" applyBorder="1" applyAlignment="1" applyProtection="1">
      <alignment horizontal="left" vertical="center"/>
    </xf>
    <xf numFmtId="0" fontId="54" fillId="0" borderId="0" xfId="0" applyFont="1" applyProtection="1"/>
    <xf numFmtId="0" fontId="56" fillId="0" borderId="0" xfId="0" applyFont="1" applyAlignment="1" applyProtection="1">
      <alignment horizontal="left" vertical="center"/>
    </xf>
    <xf numFmtId="0" fontId="57" fillId="0" borderId="0" xfId="0" applyFont="1" applyAlignment="1" applyProtection="1">
      <alignment horizontal="left" vertical="center"/>
    </xf>
    <xf numFmtId="0" fontId="57" fillId="0" borderId="0" xfId="0" applyFont="1" applyBorder="1" applyAlignment="1" applyProtection="1">
      <alignment horizontal="left" vertical="center"/>
    </xf>
    <xf numFmtId="0" fontId="57" fillId="0" borderId="0" xfId="0" applyFont="1" applyAlignment="1" applyProtection="1">
      <alignment horizontal="left" vertical="center" wrapText="1"/>
    </xf>
    <xf numFmtId="0" fontId="37" fillId="0" borderId="0" xfId="0" applyFont="1" applyBorder="1" applyAlignment="1" applyProtection="1">
      <alignment vertical="center"/>
    </xf>
    <xf numFmtId="0" fontId="47" fillId="0" borderId="0" xfId="0" applyFont="1" applyAlignment="1" applyProtection="1">
      <alignment vertical="center"/>
    </xf>
    <xf numFmtId="0" fontId="58" fillId="0" borderId="0" xfId="0" applyFont="1" applyAlignment="1" applyProtection="1">
      <alignment horizontal="left"/>
    </xf>
    <xf numFmtId="0" fontId="58" fillId="0" borderId="0" xfId="0" applyFont="1" applyAlignment="1" applyProtection="1">
      <alignment horizontal="left" wrapText="1"/>
    </xf>
    <xf numFmtId="0" fontId="40" fillId="0" borderId="0" xfId="0" applyFont="1" applyAlignment="1" applyProtection="1">
      <alignment horizontal="right"/>
    </xf>
    <xf numFmtId="0" fontId="40" fillId="0" borderId="9" xfId="0" applyFont="1" applyBorder="1" applyAlignment="1" applyProtection="1">
      <alignment horizontal="left" vertical="center" indent="2"/>
    </xf>
    <xf numFmtId="0" fontId="59" fillId="0" borderId="0" xfId="0" applyFont="1" applyProtection="1"/>
    <xf numFmtId="0" fontId="59" fillId="0" borderId="0" xfId="0" applyFont="1" applyAlignment="1" applyProtection="1">
      <alignment horizontal="center" vertical="center"/>
    </xf>
    <xf numFmtId="0" fontId="54" fillId="0" borderId="0" xfId="0" applyFont="1" applyAlignment="1" applyProtection="1">
      <alignment horizontal="center" vertical="center"/>
    </xf>
    <xf numFmtId="0" fontId="49" fillId="0" borderId="0" xfId="0" applyFont="1" applyAlignment="1" applyProtection="1">
      <alignment vertical="center"/>
    </xf>
    <xf numFmtId="0" fontId="60" fillId="0" borderId="0" xfId="0" applyFont="1" applyAlignment="1" applyProtection="1">
      <alignment horizontal="left" vertical="center"/>
    </xf>
    <xf numFmtId="0" fontId="37" fillId="0" borderId="2" xfId="0" applyFont="1" applyBorder="1" applyAlignment="1" applyProtection="1">
      <alignment horizontal="center" vertical="center" wrapText="1"/>
    </xf>
    <xf numFmtId="0" fontId="37" fillId="0" borderId="2" xfId="0" quotePrefix="1" applyFont="1" applyBorder="1" applyAlignment="1" applyProtection="1">
      <alignment horizontal="center" vertical="center"/>
    </xf>
    <xf numFmtId="0" fontId="52" fillId="0" borderId="2" xfId="0" quotePrefix="1" applyFont="1" applyFill="1" applyBorder="1" applyAlignment="1" applyProtection="1">
      <alignment horizontal="center" vertical="center" wrapText="1"/>
    </xf>
    <xf numFmtId="0" fontId="36" fillId="2" borderId="3" xfId="0" applyFont="1" applyFill="1" applyBorder="1" applyAlignment="1" applyProtection="1">
      <alignment horizontal="center" vertical="center"/>
    </xf>
    <xf numFmtId="0" fontId="40" fillId="0" borderId="7" xfId="0" applyFont="1" applyBorder="1" applyAlignment="1" applyProtection="1">
      <alignment horizontal="left" vertical="center" indent="2"/>
    </xf>
    <xf numFmtId="0" fontId="37" fillId="0" borderId="7" xfId="0" applyFont="1" applyBorder="1" applyAlignment="1" applyProtection="1">
      <alignment horizontal="left" vertical="center"/>
    </xf>
    <xf numFmtId="0" fontId="37" fillId="0" borderId="8" xfId="0" applyFont="1" applyBorder="1" applyAlignment="1" applyProtection="1">
      <alignment horizontal="left" vertical="center"/>
    </xf>
    <xf numFmtId="0" fontId="37" fillId="0" borderId="3" xfId="0" applyFont="1" applyBorder="1" applyAlignment="1" applyProtection="1">
      <alignment horizontal="center" vertical="center" wrapText="1"/>
    </xf>
    <xf numFmtId="0" fontId="36" fillId="0" borderId="4" xfId="0" quotePrefix="1" applyFont="1" applyBorder="1" applyAlignment="1" applyProtection="1">
      <alignment horizontal="left" vertical="center"/>
    </xf>
    <xf numFmtId="0" fontId="36" fillId="0" borderId="5" xfId="0" quotePrefix="1" applyFont="1" applyBorder="1" applyAlignment="1" applyProtection="1">
      <alignment horizontal="left" vertical="center"/>
    </xf>
    <xf numFmtId="0" fontId="36" fillId="0" borderId="6" xfId="0" quotePrefix="1" applyFont="1" applyBorder="1" applyAlignment="1" applyProtection="1">
      <alignment horizontal="left" vertical="center"/>
    </xf>
    <xf numFmtId="0" fontId="40" fillId="0" borderId="2" xfId="0" quotePrefix="1" applyFont="1" applyBorder="1" applyAlignment="1" applyProtection="1">
      <alignment horizontal="center" vertical="center" wrapText="1"/>
    </xf>
    <xf numFmtId="0" fontId="37" fillId="0" borderId="4" xfId="0" quotePrefix="1" applyFont="1" applyBorder="1" applyAlignment="1" applyProtection="1">
      <alignment horizontal="left" vertical="center"/>
    </xf>
    <xf numFmtId="0" fontId="37" fillId="0" borderId="5" xfId="0" quotePrefix="1" applyFont="1" applyBorder="1" applyAlignment="1" applyProtection="1">
      <alignment horizontal="left" vertical="center"/>
    </xf>
    <xf numFmtId="0" fontId="37" fillId="0" borderId="5" xfId="0" applyFont="1" applyBorder="1" applyProtection="1"/>
    <xf numFmtId="0" fontId="37" fillId="0" borderId="6" xfId="0" quotePrefix="1" applyFont="1" applyBorder="1" applyAlignment="1" applyProtection="1">
      <alignment horizontal="left" vertical="center"/>
    </xf>
    <xf numFmtId="0" fontId="37" fillId="0" borderId="2" xfId="0" quotePrefix="1" applyFont="1" applyBorder="1" applyAlignment="1" applyProtection="1">
      <alignment horizontal="center" vertical="center" wrapText="1"/>
    </xf>
    <xf numFmtId="0" fontId="52" fillId="0" borderId="2" xfId="0" applyFont="1" applyFill="1" applyBorder="1" applyAlignment="1" applyProtection="1">
      <alignment horizontal="center" vertical="center"/>
      <protection locked="0"/>
    </xf>
    <xf numFmtId="0" fontId="37" fillId="0" borderId="2" xfId="0" applyFont="1" applyFill="1" applyBorder="1" applyAlignment="1" applyProtection="1">
      <alignment horizontal="center" vertical="center"/>
      <protection locked="0"/>
    </xf>
    <xf numFmtId="0" fontId="37" fillId="0" borderId="6" xfId="0" quotePrefix="1" applyFont="1" applyBorder="1" applyAlignment="1" applyProtection="1">
      <alignment horizontal="left" vertical="center" wrapText="1"/>
    </xf>
    <xf numFmtId="0" fontId="52" fillId="0" borderId="4" xfId="0" quotePrefix="1" applyFont="1" applyBorder="1" applyAlignment="1" applyProtection="1">
      <alignment horizontal="left" vertical="center"/>
    </xf>
    <xf numFmtId="0" fontId="52" fillId="0" borderId="7" xfId="0" quotePrefix="1" applyFont="1" applyBorder="1" applyAlignment="1" applyProtection="1">
      <alignment horizontal="left" vertical="center"/>
    </xf>
    <xf numFmtId="0" fontId="52" fillId="0" borderId="8" xfId="0" quotePrefix="1" applyFont="1" applyBorder="1" applyAlignment="1" applyProtection="1">
      <alignment horizontal="left" vertical="center"/>
    </xf>
    <xf numFmtId="0" fontId="36" fillId="4" borderId="3" xfId="0" quotePrefix="1" applyFont="1" applyFill="1" applyBorder="1" applyAlignment="1" applyProtection="1">
      <alignment horizontal="center" vertical="center" wrapText="1"/>
    </xf>
    <xf numFmtId="0" fontId="36" fillId="9" borderId="3" xfId="0" applyFont="1" applyFill="1" applyBorder="1" applyAlignment="1" applyProtection="1">
      <alignment horizontal="center" vertical="center"/>
    </xf>
    <xf numFmtId="0" fontId="37" fillId="0" borderId="4" xfId="0" applyFont="1" applyBorder="1" applyAlignment="1" applyProtection="1">
      <alignment horizontal="left" vertical="center"/>
    </xf>
    <xf numFmtId="0" fontId="37" fillId="0" borderId="5" xfId="0" applyFont="1" applyBorder="1" applyAlignment="1" applyProtection="1">
      <alignment horizontal="left" vertical="center"/>
    </xf>
    <xf numFmtId="0" fontId="37" fillId="0" borderId="6" xfId="0" applyFont="1" applyBorder="1" applyAlignment="1" applyProtection="1">
      <alignment horizontal="left" vertical="center"/>
    </xf>
    <xf numFmtId="0" fontId="37" fillId="0" borderId="2" xfId="0" quotePrefix="1" applyFont="1" applyFill="1" applyBorder="1" applyAlignment="1" applyProtection="1">
      <alignment horizontal="center" vertical="center" wrapText="1"/>
    </xf>
    <xf numFmtId="0" fontId="52" fillId="0" borderId="5" xfId="0" quotePrefix="1" applyFont="1" applyBorder="1" applyAlignment="1" applyProtection="1">
      <alignment horizontal="left" vertical="center"/>
    </xf>
    <xf numFmtId="0" fontId="52" fillId="0" borderId="6" xfId="0" quotePrefix="1" applyFont="1" applyBorder="1" applyAlignment="1" applyProtection="1">
      <alignment horizontal="left" vertical="center"/>
    </xf>
    <xf numFmtId="0" fontId="36" fillId="4" borderId="2" xfId="0" quotePrefix="1" applyFont="1" applyFill="1" applyBorder="1" applyAlignment="1" applyProtection="1">
      <alignment horizontal="center" vertical="center" wrapText="1"/>
    </xf>
    <xf numFmtId="0" fontId="36" fillId="0" borderId="2" xfId="0" quotePrefix="1" applyFont="1" applyFill="1" applyBorder="1" applyAlignment="1" applyProtection="1">
      <alignment horizontal="center" vertical="center" wrapText="1"/>
    </xf>
    <xf numFmtId="0" fontId="52" fillId="0" borderId="5" xfId="0" applyFont="1" applyFill="1" applyBorder="1" applyAlignment="1" applyProtection="1">
      <alignment vertical="center"/>
    </xf>
    <xf numFmtId="0" fontId="52" fillId="0" borderId="5" xfId="0" applyFont="1" applyFill="1" applyBorder="1" applyAlignment="1" applyProtection="1">
      <alignment horizontal="center" vertical="center"/>
    </xf>
    <xf numFmtId="0" fontId="52" fillId="0" borderId="6" xfId="0" applyFont="1" applyFill="1" applyBorder="1" applyAlignment="1" applyProtection="1">
      <alignment horizontal="center" vertical="center"/>
    </xf>
    <xf numFmtId="0" fontId="37" fillId="0" borderId="4" xfId="0" quotePrefix="1" applyFont="1" applyBorder="1" applyAlignment="1" applyProtection="1">
      <alignment horizontal="left" vertical="center" indent="1"/>
    </xf>
    <xf numFmtId="0" fontId="37" fillId="0" borderId="5" xfId="0" quotePrefix="1" applyFont="1" applyBorder="1" applyAlignment="1" applyProtection="1">
      <alignment horizontal="left" vertical="center" indent="1"/>
    </xf>
    <xf numFmtId="0" fontId="37" fillId="0" borderId="6" xfId="0" quotePrefix="1" applyFont="1" applyBorder="1" applyAlignment="1" applyProtection="1">
      <alignment horizontal="left" vertical="center" indent="1"/>
    </xf>
    <xf numFmtId="0" fontId="52" fillId="0" borderId="0" xfId="0" applyFont="1" applyAlignment="1" applyProtection="1"/>
    <xf numFmtId="0" fontId="32" fillId="0" borderId="0" xfId="0" applyFont="1" applyAlignment="1" applyProtection="1">
      <alignment horizontal="left"/>
    </xf>
    <xf numFmtId="0" fontId="32" fillId="0" borderId="0" xfId="0" applyFont="1" applyAlignment="1" applyProtection="1">
      <alignment horizontal="left" wrapText="1"/>
    </xf>
    <xf numFmtId="0" fontId="52" fillId="0" borderId="8" xfId="0" applyFont="1" applyBorder="1" applyAlignment="1" applyProtection="1">
      <alignment horizontal="center" vertical="center"/>
    </xf>
    <xf numFmtId="0" fontId="52" fillId="0" borderId="3" xfId="0" applyFont="1" applyBorder="1" applyAlignment="1" applyProtection="1">
      <alignment horizontal="center" vertical="center" wrapText="1"/>
    </xf>
    <xf numFmtId="0" fontId="52" fillId="0" borderId="6" xfId="0" applyFont="1" applyBorder="1" applyAlignment="1" applyProtection="1">
      <alignment horizontal="center" vertical="center" wrapText="1"/>
    </xf>
    <xf numFmtId="0" fontId="37" fillId="0" borderId="6" xfId="0" applyFont="1" applyBorder="1" applyAlignment="1" applyProtection="1">
      <alignment horizontal="center" vertical="center"/>
    </xf>
    <xf numFmtId="0" fontId="52" fillId="0" borderId="6" xfId="0" applyFont="1" applyFill="1" applyBorder="1" applyAlignment="1" applyProtection="1">
      <alignment horizontal="left" vertical="center"/>
    </xf>
    <xf numFmtId="165" fontId="36" fillId="2" borderId="3" xfId="9" applyNumberFormat="1" applyFont="1" applyFill="1" applyBorder="1" applyAlignment="1" applyProtection="1">
      <alignment vertical="center"/>
    </xf>
    <xf numFmtId="0" fontId="52" fillId="0" borderId="4" xfId="0" quotePrefix="1" applyFont="1" applyFill="1" applyBorder="1" applyAlignment="1" applyProtection="1">
      <alignment horizontal="left" vertical="center"/>
    </xf>
    <xf numFmtId="0" fontId="52" fillId="0" borderId="7" xfId="0" quotePrefix="1" applyFont="1" applyFill="1" applyBorder="1" applyAlignment="1" applyProtection="1">
      <alignment horizontal="left" vertical="center"/>
    </xf>
    <xf numFmtId="0" fontId="52" fillId="0" borderId="8" xfId="0" quotePrefix="1" applyFont="1" applyFill="1" applyBorder="1" applyAlignment="1" applyProtection="1">
      <alignment horizontal="left" vertical="center"/>
    </xf>
    <xf numFmtId="0" fontId="52" fillId="0" borderId="3" xfId="0" quotePrefix="1" applyFont="1" applyFill="1" applyBorder="1" applyAlignment="1" applyProtection="1">
      <alignment horizontal="center" vertical="center" wrapText="1"/>
    </xf>
    <xf numFmtId="165" fontId="36" fillId="7" borderId="3" xfId="9" applyNumberFormat="1" applyFont="1" applyFill="1" applyBorder="1" applyAlignment="1" applyProtection="1">
      <alignment vertical="center"/>
    </xf>
    <xf numFmtId="0" fontId="37" fillId="0" borderId="4" xfId="0" applyFont="1" applyFill="1" applyBorder="1" applyAlignment="1" applyProtection="1">
      <alignment horizontal="left" vertical="center"/>
    </xf>
    <xf numFmtId="0" fontId="36"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165" fontId="37" fillId="9" borderId="2" xfId="9" applyNumberFormat="1" applyFont="1" applyFill="1" applyBorder="1" applyAlignment="1" applyProtection="1">
      <alignment vertical="center"/>
    </xf>
    <xf numFmtId="0" fontId="37" fillId="0" borderId="5" xfId="0" quotePrefix="1" applyFont="1" applyFill="1" applyBorder="1" applyAlignment="1" applyProtection="1">
      <alignment horizontal="left" vertical="center"/>
    </xf>
    <xf numFmtId="165" fontId="37" fillId="0" borderId="2" xfId="9" applyNumberFormat="1" applyFont="1" applyFill="1" applyBorder="1" applyAlignment="1" applyProtection="1">
      <alignment vertical="center"/>
      <protection locked="0"/>
    </xf>
    <xf numFmtId="0" fontId="36" fillId="0" borderId="5" xfId="0" quotePrefix="1" applyFont="1" applyFill="1" applyBorder="1" applyAlignment="1" applyProtection="1">
      <alignment horizontal="left" vertical="center"/>
    </xf>
    <xf numFmtId="0" fontId="52" fillId="0" borderId="5" xfId="0" quotePrefix="1" applyFont="1" applyFill="1" applyBorder="1" applyAlignment="1" applyProtection="1">
      <alignment horizontal="left" vertical="center"/>
    </xf>
    <xf numFmtId="0" fontId="52" fillId="0" borderId="6" xfId="0" quotePrefix="1" applyFont="1" applyFill="1" applyBorder="1" applyAlignment="1" applyProtection="1">
      <alignment horizontal="left" vertical="center"/>
    </xf>
    <xf numFmtId="0" fontId="40" fillId="0" borderId="4" xfId="0" applyFont="1" applyFill="1" applyBorder="1" applyAlignment="1" applyProtection="1">
      <alignment horizontal="left" vertical="center"/>
    </xf>
    <xf numFmtId="0" fontId="40" fillId="0" borderId="5" xfId="0" applyFont="1" applyFill="1" applyBorder="1" applyAlignment="1" applyProtection="1">
      <alignment horizontal="left" vertical="center"/>
    </xf>
    <xf numFmtId="0" fontId="40" fillId="0" borderId="6" xfId="0" applyFont="1" applyFill="1" applyBorder="1" applyAlignment="1" applyProtection="1">
      <alignment horizontal="left" vertical="center"/>
    </xf>
    <xf numFmtId="165" fontId="40" fillId="0" borderId="2" xfId="9" applyNumberFormat="1" applyFont="1" applyBorder="1" applyProtection="1">
      <protection locked="0"/>
    </xf>
    <xf numFmtId="0" fontId="36" fillId="0" borderId="6" xfId="0" applyFont="1" applyFill="1" applyBorder="1" applyAlignment="1" applyProtection="1">
      <alignment horizontal="left" vertical="center"/>
    </xf>
    <xf numFmtId="0" fontId="36" fillId="0" borderId="6" xfId="0" quotePrefix="1" applyFont="1" applyFill="1" applyBorder="1" applyAlignment="1" applyProtection="1">
      <alignment horizontal="left" vertical="center"/>
    </xf>
    <xf numFmtId="165" fontId="36" fillId="0" borderId="3" xfId="9" applyNumberFormat="1" applyFont="1" applyFill="1" applyBorder="1" applyAlignment="1" applyProtection="1">
      <alignment vertical="center"/>
      <protection locked="0"/>
    </xf>
    <xf numFmtId="165" fontId="36" fillId="2" borderId="2" xfId="9" applyNumberFormat="1" applyFont="1" applyFill="1" applyBorder="1" applyAlignment="1" applyProtection="1">
      <alignment vertical="center"/>
    </xf>
    <xf numFmtId="165" fontId="37" fillId="0" borderId="3" xfId="9" applyNumberFormat="1" applyFont="1" applyFill="1" applyBorder="1" applyAlignment="1" applyProtection="1">
      <alignment vertical="center"/>
      <protection locked="0"/>
    </xf>
    <xf numFmtId="0" fontId="62" fillId="0" borderId="0" xfId="0" applyFont="1" applyBorder="1" applyAlignment="1" applyProtection="1">
      <alignment horizontal="left" vertical="center"/>
    </xf>
    <xf numFmtId="0" fontId="40" fillId="0" borderId="0" xfId="0" applyFont="1" applyAlignment="1" applyProtection="1">
      <alignment vertical="center"/>
    </xf>
    <xf numFmtId="0" fontId="52" fillId="0" borderId="9" xfId="0" applyFont="1" applyFill="1" applyBorder="1" applyAlignment="1" applyProtection="1">
      <alignment horizontal="left" vertical="center"/>
    </xf>
    <xf numFmtId="0" fontId="52" fillId="0" borderId="7" xfId="0" applyFont="1" applyFill="1" applyBorder="1" applyAlignment="1" applyProtection="1">
      <alignment horizontal="left" vertical="center"/>
    </xf>
    <xf numFmtId="0" fontId="52" fillId="0" borderId="8" xfId="0" applyFont="1" applyFill="1" applyBorder="1" applyAlignment="1" applyProtection="1">
      <alignment horizontal="left" vertical="center"/>
    </xf>
    <xf numFmtId="0" fontId="52" fillId="0" borderId="3" xfId="0" applyFont="1" applyFill="1" applyBorder="1" applyAlignment="1" applyProtection="1">
      <alignment horizontal="center" vertical="center" wrapText="1"/>
    </xf>
    <xf numFmtId="0" fontId="65" fillId="7" borderId="2" xfId="0" applyFont="1" applyFill="1" applyBorder="1" applyAlignment="1" applyProtection="1">
      <alignment horizontal="center" vertical="center" wrapText="1"/>
    </xf>
    <xf numFmtId="0" fontId="52" fillId="0" borderId="2" xfId="0" applyFont="1" applyBorder="1" applyAlignment="1" applyProtection="1">
      <alignment horizontal="center" vertical="center" wrapText="1"/>
      <protection locked="0"/>
    </xf>
    <xf numFmtId="0" fontId="40" fillId="0" borderId="9" xfId="0" applyFont="1" applyFill="1" applyBorder="1" applyAlignment="1" applyProtection="1">
      <alignment horizontal="left" vertical="center"/>
    </xf>
    <xf numFmtId="0" fontId="40" fillId="0" borderId="7" xfId="0" applyFont="1" applyFill="1" applyBorder="1" applyAlignment="1" applyProtection="1">
      <alignment horizontal="left" vertical="center"/>
    </xf>
    <xf numFmtId="0" fontId="40" fillId="0" borderId="8" xfId="0" applyFont="1" applyFill="1" applyBorder="1" applyAlignment="1" applyProtection="1">
      <alignment horizontal="left" vertical="center"/>
    </xf>
    <xf numFmtId="0" fontId="40" fillId="0" borderId="3" xfId="0" applyFont="1" applyFill="1" applyBorder="1" applyAlignment="1" applyProtection="1">
      <alignment horizontal="center" vertical="center" wrapText="1"/>
    </xf>
    <xf numFmtId="0" fontId="40" fillId="0" borderId="2" xfId="0" applyFont="1" applyFill="1" applyBorder="1" applyAlignment="1" applyProtection="1">
      <alignment horizontal="center" vertical="center" wrapText="1"/>
      <protection locked="0"/>
    </xf>
    <xf numFmtId="0" fontId="65" fillId="8" borderId="2" xfId="0" applyFont="1" applyFill="1" applyBorder="1" applyAlignment="1" applyProtection="1">
      <alignment horizontal="center" vertical="center" wrapText="1"/>
    </xf>
    <xf numFmtId="0" fontId="37" fillId="0" borderId="7" xfId="0" applyFont="1" applyFill="1" applyBorder="1" applyAlignment="1" applyProtection="1">
      <alignment horizontal="left" vertical="center"/>
    </xf>
    <xf numFmtId="0" fontId="37" fillId="0" borderId="8" xfId="0" applyFont="1" applyFill="1" applyBorder="1" applyAlignment="1" applyProtection="1">
      <alignment horizontal="left" vertical="center"/>
    </xf>
    <xf numFmtId="0" fontId="37" fillId="0" borderId="3" xfId="0" applyFont="1" applyFill="1" applyBorder="1" applyAlignment="1" applyProtection="1">
      <alignment horizontal="center" vertical="center" wrapText="1"/>
    </xf>
    <xf numFmtId="0" fontId="37" fillId="0" borderId="2" xfId="0" applyFont="1" applyFill="1" applyBorder="1" applyAlignment="1" applyProtection="1">
      <alignment horizontal="center" vertical="center" wrapText="1"/>
      <protection locked="0"/>
    </xf>
    <xf numFmtId="0" fontId="65" fillId="7" borderId="3" xfId="0" applyFont="1" applyFill="1" applyBorder="1" applyAlignment="1" applyProtection="1">
      <alignment horizontal="center" vertical="center" wrapText="1"/>
    </xf>
    <xf numFmtId="0" fontId="52" fillId="0" borderId="4" xfId="0" applyFont="1" applyFill="1" applyBorder="1" applyAlignment="1" applyProtection="1">
      <alignment horizontal="left" vertical="center"/>
    </xf>
    <xf numFmtId="0" fontId="52" fillId="0" borderId="5" xfId="0" applyFont="1" applyFill="1" applyBorder="1" applyAlignment="1" applyProtection="1">
      <alignment horizontal="left" vertical="center"/>
    </xf>
    <xf numFmtId="0" fontId="52" fillId="0" borderId="2" xfId="0" applyFont="1" applyFill="1" applyBorder="1" applyAlignment="1" applyProtection="1">
      <alignment horizontal="center" vertical="center" wrapText="1"/>
    </xf>
    <xf numFmtId="0" fontId="37" fillId="7" borderId="2" xfId="0" applyFont="1" applyFill="1" applyBorder="1" applyAlignment="1" applyProtection="1">
      <alignment horizontal="center" vertical="center" wrapText="1"/>
    </xf>
    <xf numFmtId="0" fontId="61" fillId="7" borderId="2" xfId="0" applyFont="1" applyFill="1" applyBorder="1" applyAlignment="1" applyProtection="1">
      <alignment horizontal="center" vertical="center" wrapText="1"/>
    </xf>
    <xf numFmtId="0" fontId="52" fillId="0" borderId="0" xfId="0" applyFont="1" applyAlignment="1" applyProtection="1">
      <alignment horizontal="left"/>
    </xf>
    <xf numFmtId="0" fontId="52" fillId="0" borderId="0" xfId="0" applyFont="1" applyAlignment="1" applyProtection="1">
      <alignment horizontal="left" wrapText="1"/>
    </xf>
    <xf numFmtId="0" fontId="52" fillId="0" borderId="2" xfId="0" applyFont="1" applyFill="1" applyBorder="1" applyAlignment="1" applyProtection="1">
      <alignment horizontal="center" vertical="center" wrapText="1"/>
    </xf>
    <xf numFmtId="0" fontId="37" fillId="0" borderId="2" xfId="0" applyFont="1" applyFill="1" applyBorder="1" applyAlignment="1" applyProtection="1">
      <alignment horizontal="center" vertical="center" wrapText="1"/>
    </xf>
    <xf numFmtId="0" fontId="40" fillId="0" borderId="2" xfId="0" applyFont="1" applyFill="1" applyBorder="1" applyAlignment="1" applyProtection="1">
      <alignment horizontal="center" vertical="center"/>
    </xf>
    <xf numFmtId="0" fontId="37" fillId="0" borderId="2" xfId="0" applyFont="1" applyFill="1" applyBorder="1" applyAlignment="1" applyProtection="1">
      <alignment horizontal="center" vertical="center"/>
    </xf>
    <xf numFmtId="0" fontId="36" fillId="0" borderId="4" xfId="0" applyFont="1" applyFill="1" applyBorder="1" applyAlignment="1" applyProtection="1">
      <alignment horizontal="left" vertical="center"/>
    </xf>
    <xf numFmtId="0" fontId="40" fillId="0" borderId="4" xfId="0" quotePrefix="1" applyFont="1" applyFill="1" applyBorder="1" applyAlignment="1" applyProtection="1">
      <alignment horizontal="right" vertical="center" wrapText="1"/>
    </xf>
    <xf numFmtId="0" fontId="65" fillId="0" borderId="2" xfId="0" applyFont="1" applyFill="1" applyBorder="1" applyAlignment="1" applyProtection="1">
      <alignment horizontal="center" vertical="center" wrapText="1"/>
    </xf>
    <xf numFmtId="0" fontId="37" fillId="0" borderId="4" xfId="0" quotePrefix="1" applyFont="1" applyFill="1" applyBorder="1" applyAlignment="1" applyProtection="1">
      <alignment horizontal="right" vertical="center" wrapText="1"/>
    </xf>
    <xf numFmtId="0" fontId="67" fillId="10" borderId="2" xfId="0" applyFont="1" applyFill="1" applyBorder="1" applyAlignment="1">
      <alignment horizontal="center" vertical="center"/>
    </xf>
    <xf numFmtId="0" fontId="67" fillId="10" borderId="2" xfId="0" applyFont="1" applyFill="1" applyBorder="1" applyAlignment="1">
      <alignment horizontal="left" vertical="center"/>
    </xf>
    <xf numFmtId="0" fontId="67" fillId="10" borderId="4" xfId="0" applyFont="1" applyFill="1" applyBorder="1" applyAlignment="1">
      <alignment horizontal="center" vertical="center"/>
    </xf>
    <xf numFmtId="0" fontId="67" fillId="10" borderId="6" xfId="0" applyFont="1" applyFill="1" applyBorder="1" applyAlignment="1">
      <alignment horizontal="center" vertical="center"/>
    </xf>
    <xf numFmtId="0" fontId="37" fillId="0" borderId="2" xfId="6" applyFont="1" applyFill="1" applyBorder="1" applyAlignment="1">
      <alignment horizontal="center" vertical="center"/>
    </xf>
    <xf numFmtId="0" fontId="67" fillId="8" borderId="6" xfId="0" applyFont="1" applyFill="1" applyBorder="1" applyAlignment="1">
      <alignment horizontal="center" vertical="center"/>
    </xf>
    <xf numFmtId="0" fontId="37" fillId="8" borderId="2" xfId="6" applyFont="1" applyFill="1" applyBorder="1" applyAlignment="1">
      <alignment horizontal="center" vertical="center"/>
    </xf>
    <xf numFmtId="0" fontId="36" fillId="0" borderId="2" xfId="0" applyFont="1" applyFill="1" applyBorder="1" applyAlignment="1" applyProtection="1">
      <alignment horizontal="left" vertical="center"/>
    </xf>
    <xf numFmtId="0" fontId="37" fillId="11" borderId="2" xfId="6" applyFont="1" applyFill="1" applyBorder="1" applyAlignment="1" applyProtection="1">
      <alignment horizontal="center" vertical="center"/>
    </xf>
    <xf numFmtId="0" fontId="37" fillId="11" borderId="2" xfId="6" applyFont="1" applyFill="1" applyBorder="1" applyAlignment="1" applyProtection="1">
      <alignment horizontal="center" vertical="center"/>
      <protection locked="0"/>
    </xf>
    <xf numFmtId="0" fontId="37" fillId="0" borderId="9" xfId="0" quotePrefix="1" applyFont="1" applyFill="1" applyBorder="1" applyAlignment="1" applyProtection="1">
      <alignment horizontal="left" vertical="center"/>
    </xf>
    <xf numFmtId="0" fontId="40" fillId="0" borderId="2" xfId="0" applyFont="1" applyFill="1" applyBorder="1" applyAlignment="1" applyProtection="1">
      <alignment horizontal="left" vertical="center"/>
    </xf>
    <xf numFmtId="0" fontId="37" fillId="0" borderId="2" xfId="0" quotePrefix="1" applyFont="1" applyFill="1" applyBorder="1" applyAlignment="1" applyProtection="1">
      <alignment horizontal="center" vertical="center" wrapText="1"/>
      <protection locked="0"/>
    </xf>
    <xf numFmtId="0" fontId="37" fillId="10" borderId="2" xfId="0" applyFont="1" applyFill="1" applyBorder="1" applyAlignment="1">
      <alignment horizontal="center" vertical="center"/>
    </xf>
    <xf numFmtId="0" fontId="37" fillId="0" borderId="2" xfId="6" applyFont="1" applyBorder="1" applyAlignment="1">
      <alignment horizontal="center" vertical="center"/>
    </xf>
    <xf numFmtId="0" fontId="37" fillId="0" borderId="2" xfId="0" applyFont="1" applyFill="1" applyBorder="1" applyAlignment="1" applyProtection="1">
      <alignment horizontal="left" vertical="center" wrapText="1"/>
      <protection locked="0"/>
    </xf>
    <xf numFmtId="0" fontId="66" fillId="0" borderId="2" xfId="0" applyFont="1" applyFill="1" applyBorder="1" applyAlignment="1" applyProtection="1">
      <alignment horizontal="center"/>
    </xf>
    <xf numFmtId="0" fontId="40" fillId="0" borderId="2" xfId="0" applyFont="1" applyFill="1" applyBorder="1" applyAlignment="1" applyProtection="1">
      <alignment horizontal="center"/>
    </xf>
    <xf numFmtId="0" fontId="37" fillId="0" borderId="2" xfId="0" applyFont="1" applyFill="1" applyBorder="1" applyAlignment="1" applyProtection="1">
      <alignment horizontal="center"/>
      <protection locked="0"/>
    </xf>
    <xf numFmtId="0" fontId="36" fillId="0" borderId="2" xfId="0" applyFont="1" applyFill="1" applyBorder="1" applyAlignment="1" applyProtection="1">
      <alignment horizontal="center"/>
      <protection locked="0"/>
    </xf>
    <xf numFmtId="0" fontId="40" fillId="0" borderId="2" xfId="0" applyFont="1" applyFill="1" applyBorder="1" applyAlignment="1" applyProtection="1">
      <alignment horizontal="center"/>
      <protection locked="0"/>
    </xf>
    <xf numFmtId="0" fontId="37" fillId="0" borderId="2" xfId="0" applyFont="1" applyBorder="1" applyAlignment="1" applyProtection="1">
      <alignment horizontal="center"/>
      <protection locked="0"/>
    </xf>
    <xf numFmtId="0" fontId="40" fillId="0" borderId="2" xfId="0" applyFont="1" applyBorder="1" applyAlignment="1" applyProtection="1">
      <alignment horizontal="center"/>
      <protection locked="0"/>
    </xf>
    <xf numFmtId="0" fontId="37" fillId="0" borderId="3" xfId="0" applyFont="1" applyBorder="1" applyAlignment="1" applyProtection="1">
      <alignment horizontal="center"/>
      <protection locked="0"/>
    </xf>
    <xf numFmtId="0" fontId="66" fillId="8" borderId="2" xfId="0" applyFont="1" applyFill="1" applyBorder="1" applyAlignment="1" applyProtection="1">
      <alignment horizontal="center"/>
    </xf>
    <xf numFmtId="0" fontId="63" fillId="0" borderId="2" xfId="0" applyFont="1" applyBorder="1" applyAlignment="1">
      <alignment horizontal="center" vertical="center" wrapText="1"/>
    </xf>
    <xf numFmtId="0" fontId="64" fillId="0" borderId="2" xfId="0" applyFont="1" applyBorder="1" applyAlignment="1">
      <alignment horizontal="center" vertical="center" wrapText="1"/>
    </xf>
    <xf numFmtId="0" fontId="64" fillId="8" borderId="12" xfId="0" applyFont="1" applyFill="1" applyBorder="1" applyAlignment="1">
      <alignment horizontal="center" vertical="center" wrapText="1"/>
    </xf>
    <xf numFmtId="0" fontId="52" fillId="8" borderId="2" xfId="0" applyFont="1" applyFill="1" applyBorder="1" applyAlignment="1" applyProtection="1">
      <alignment horizontal="center" vertical="center"/>
      <protection locked="0"/>
    </xf>
    <xf numFmtId="0" fontId="64" fillId="8" borderId="2" xfId="0" applyFont="1" applyFill="1" applyBorder="1" applyAlignment="1">
      <alignment horizontal="center" vertical="center" wrapText="1"/>
    </xf>
    <xf numFmtId="0" fontId="61" fillId="0" borderId="2" xfId="0" applyFont="1" applyFill="1" applyBorder="1" applyAlignment="1" applyProtection="1">
      <alignment horizontal="center" vertical="center"/>
      <protection locked="0"/>
    </xf>
    <xf numFmtId="0" fontId="66" fillId="8" borderId="10" xfId="0" applyFont="1" applyFill="1" applyBorder="1" applyAlignment="1" applyProtection="1">
      <alignment horizontal="center" vertical="center"/>
    </xf>
    <xf numFmtId="0" fontId="66" fillId="8" borderId="2" xfId="0" applyFont="1" applyFill="1" applyBorder="1" applyAlignment="1" applyProtection="1">
      <alignment horizontal="center" vertical="center"/>
    </xf>
    <xf numFmtId="0" fontId="66" fillId="8" borderId="3" xfId="0" applyFont="1" applyFill="1" applyBorder="1" applyAlignment="1" applyProtection="1">
      <alignment horizontal="center" vertical="center"/>
    </xf>
    <xf numFmtId="0" fontId="37" fillId="0" borderId="0" xfId="0" applyFont="1" applyAlignment="1" applyProtection="1">
      <alignment horizontal="center" vertical="center"/>
    </xf>
    <xf numFmtId="0" fontId="40" fillId="0" borderId="0" xfId="0" applyFont="1" applyAlignment="1" applyProtection="1"/>
    <xf numFmtId="0" fontId="52" fillId="0" borderId="0" xfId="0" applyFont="1" applyProtection="1"/>
    <xf numFmtId="0" fontId="9" fillId="0" borderId="0" xfId="0" applyFont="1" applyAlignment="1" applyProtection="1">
      <alignment wrapText="1"/>
    </xf>
    <xf numFmtId="0" fontId="9" fillId="0" borderId="0" xfId="0" applyFont="1" applyBorder="1" applyProtection="1"/>
    <xf numFmtId="0" fontId="67" fillId="10" borderId="2" xfId="0" applyFont="1" applyFill="1" applyBorder="1" applyAlignment="1">
      <alignment horizontal="left" vertical="center" wrapText="1"/>
    </xf>
    <xf numFmtId="0" fontId="40" fillId="0" borderId="0" xfId="0" applyFont="1" applyAlignment="1" applyProtection="1">
      <alignment vertical="center" wrapText="1"/>
    </xf>
    <xf numFmtId="0" fontId="53" fillId="0" borderId="0" xfId="0" applyFont="1" applyAlignment="1">
      <alignment vertical="center"/>
    </xf>
    <xf numFmtId="0" fontId="54" fillId="0" borderId="0" xfId="0" applyFont="1" applyAlignment="1">
      <alignment vertical="center"/>
    </xf>
    <xf numFmtId="0" fontId="52" fillId="0" borderId="0" xfId="0" applyFont="1" applyAlignment="1">
      <alignment vertical="center" wrapText="1"/>
    </xf>
    <xf numFmtId="0" fontId="52" fillId="0" borderId="0" xfId="0" applyFont="1" applyAlignment="1" applyProtection="1">
      <alignment horizontal="center" vertical="center"/>
      <protection locked="0"/>
    </xf>
    <xf numFmtId="0" fontId="37" fillId="0" borderId="0" xfId="0" applyFont="1" applyAlignment="1" applyProtection="1">
      <alignment vertical="center" wrapText="1"/>
      <protection locked="0"/>
    </xf>
    <xf numFmtId="0" fontId="51" fillId="0" borderId="0" xfId="0" applyFont="1"/>
    <xf numFmtId="0" fontId="52" fillId="0" borderId="0" xfId="0" applyFont="1" applyAlignment="1">
      <alignment vertical="center"/>
    </xf>
    <xf numFmtId="0" fontId="52" fillId="0" borderId="0" xfId="0" applyFont="1" applyAlignment="1">
      <alignment horizontal="center" vertical="center"/>
    </xf>
    <xf numFmtId="0" fontId="54" fillId="0" borderId="0" xfId="0" applyFont="1" applyAlignment="1">
      <alignment horizontal="right" vertical="center"/>
    </xf>
    <xf numFmtId="0" fontId="55" fillId="0" borderId="0" xfId="0" applyFont="1" applyAlignment="1">
      <alignment horizontal="left" vertical="center"/>
    </xf>
    <xf numFmtId="0" fontId="37" fillId="0" borderId="0" xfId="0" applyFont="1" applyAlignment="1">
      <alignment vertical="center"/>
    </xf>
    <xf numFmtId="0" fontId="36" fillId="0" borderId="0" xfId="0" applyFont="1" applyAlignment="1">
      <alignment horizontal="left" vertical="center"/>
    </xf>
    <xf numFmtId="0" fontId="55" fillId="0" borderId="0" xfId="0" applyFont="1" applyBorder="1" applyAlignment="1">
      <alignment horizontal="left" vertical="center"/>
    </xf>
    <xf numFmtId="0" fontId="68" fillId="0" borderId="0" xfId="0" applyFont="1"/>
    <xf numFmtId="0" fontId="54" fillId="0" borderId="0" xfId="0" applyFont="1"/>
    <xf numFmtId="0" fontId="57" fillId="0" borderId="0" xfId="0" applyFont="1" applyAlignment="1">
      <alignment horizontal="left" vertical="center"/>
    </xf>
    <xf numFmtId="0" fontId="49" fillId="0" borderId="0" xfId="0" applyFont="1"/>
    <xf numFmtId="0" fontId="57" fillId="0" borderId="0" xfId="0" applyFont="1" applyBorder="1" applyAlignment="1">
      <alignment horizontal="left" vertical="center"/>
    </xf>
    <xf numFmtId="0" fontId="69" fillId="0" borderId="0" xfId="0" applyFont="1"/>
    <xf numFmtId="0" fontId="57" fillId="0" borderId="0" xfId="0" applyFont="1" applyAlignment="1">
      <alignment horizontal="left" vertical="center" wrapText="1"/>
    </xf>
    <xf numFmtId="0" fontId="52" fillId="0" borderId="4" xfId="0" applyFont="1" applyFill="1" applyBorder="1" applyAlignment="1">
      <alignment horizontal="left" vertical="center"/>
    </xf>
    <xf numFmtId="0" fontId="52" fillId="0" borderId="5" xfId="0" applyFont="1" applyFill="1" applyBorder="1" applyAlignment="1">
      <alignment horizontal="left" vertical="center"/>
    </xf>
    <xf numFmtId="0" fontId="52" fillId="0" borderId="6" xfId="0" applyFont="1" applyFill="1" applyBorder="1" applyAlignment="1">
      <alignment horizontal="left" vertical="center"/>
    </xf>
    <xf numFmtId="0" fontId="52" fillId="0" borderId="3" xfId="0" applyFont="1" applyFill="1" applyBorder="1" applyAlignment="1">
      <alignment horizontal="center" vertical="center" wrapText="1"/>
    </xf>
    <xf numFmtId="0" fontId="52" fillId="7" borderId="2" xfId="0" applyFont="1" applyFill="1" applyBorder="1" applyAlignment="1" applyProtection="1">
      <alignment horizontal="center" vertical="center" wrapText="1"/>
    </xf>
    <xf numFmtId="0" fontId="52" fillId="0" borderId="2" xfId="0" applyFont="1" applyFill="1" applyBorder="1" applyAlignment="1" applyProtection="1">
      <alignment horizontal="center" vertical="center" wrapText="1"/>
      <protection locked="0"/>
    </xf>
    <xf numFmtId="0" fontId="40" fillId="0" borderId="9" xfId="0" applyFont="1" applyFill="1" applyBorder="1" applyAlignment="1">
      <alignment horizontal="left" vertical="center"/>
    </xf>
    <xf numFmtId="0" fontId="40" fillId="0" borderId="7" xfId="0" applyFont="1" applyFill="1" applyBorder="1" applyAlignment="1">
      <alignment horizontal="left" vertical="center"/>
    </xf>
    <xf numFmtId="0" fontId="40" fillId="0" borderId="8" xfId="0" applyFont="1" applyFill="1" applyBorder="1" applyAlignment="1">
      <alignment horizontal="left" vertical="center"/>
    </xf>
    <xf numFmtId="0" fontId="40" fillId="0" borderId="3" xfId="0" applyFont="1" applyFill="1" applyBorder="1" applyAlignment="1">
      <alignment horizontal="center" vertical="center" wrapText="1"/>
    </xf>
    <xf numFmtId="0" fontId="52" fillId="8" borderId="2" xfId="0" applyFont="1" applyFill="1" applyBorder="1" applyAlignment="1" applyProtection="1">
      <alignment horizontal="center" vertical="center" wrapText="1"/>
    </xf>
    <xf numFmtId="0" fontId="37" fillId="0" borderId="7" xfId="0" applyFont="1" applyFill="1" applyBorder="1" applyAlignment="1">
      <alignment horizontal="left" vertical="center"/>
    </xf>
    <xf numFmtId="0" fontId="37" fillId="0" borderId="8" xfId="0" applyFont="1" applyFill="1" applyBorder="1" applyAlignment="1">
      <alignment horizontal="left" vertical="center"/>
    </xf>
    <xf numFmtId="0" fontId="37" fillId="0" borderId="3" xfId="0" applyFont="1" applyFill="1" applyBorder="1" applyAlignment="1">
      <alignment horizontal="center" vertical="center" wrapText="1"/>
    </xf>
    <xf numFmtId="0" fontId="36" fillId="0" borderId="2" xfId="0" quotePrefix="1" applyFont="1" applyFill="1" applyBorder="1" applyAlignment="1">
      <alignment horizontal="center" vertical="center" wrapText="1"/>
    </xf>
    <xf numFmtId="0" fontId="37" fillId="0" borderId="2" xfId="0" quotePrefix="1" applyFont="1" applyFill="1" applyBorder="1" applyAlignment="1">
      <alignment horizontal="center" vertical="center" wrapText="1"/>
    </xf>
    <xf numFmtId="0" fontId="52" fillId="0"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37" fillId="0" borderId="2" xfId="0" quotePrefix="1" applyFont="1" applyBorder="1" applyAlignment="1">
      <alignment horizontal="center" vertical="center" wrapText="1"/>
    </xf>
    <xf numFmtId="0" fontId="36" fillId="0" borderId="4" xfId="0" applyFont="1" applyFill="1" applyBorder="1" applyAlignment="1">
      <alignment horizontal="left" vertical="center"/>
    </xf>
    <xf numFmtId="0" fontId="36" fillId="0" borderId="5" xfId="0" applyFont="1" applyFill="1" applyBorder="1" applyAlignment="1">
      <alignment horizontal="left" vertical="center"/>
    </xf>
    <xf numFmtId="0" fontId="36" fillId="0" borderId="6" xfId="0" applyFont="1" applyFill="1" applyBorder="1" applyAlignment="1">
      <alignment horizontal="left" vertical="center"/>
    </xf>
    <xf numFmtId="0" fontId="40" fillId="0" borderId="2" xfId="0" applyFont="1" applyFill="1" applyBorder="1" applyProtection="1"/>
    <xf numFmtId="0" fontId="37" fillId="0" borderId="2" xfId="0" applyFont="1" applyFill="1" applyBorder="1" applyProtection="1">
      <protection locked="0"/>
    </xf>
    <xf numFmtId="0" fontId="36" fillId="0" borderId="2" xfId="0" applyFont="1" applyFill="1" applyBorder="1" applyProtection="1">
      <protection locked="0"/>
    </xf>
    <xf numFmtId="0" fontId="40" fillId="0" borderId="4" xfId="0" quotePrefix="1" applyFont="1" applyFill="1" applyBorder="1" applyAlignment="1">
      <alignment horizontal="right" vertical="center" wrapText="1"/>
    </xf>
    <xf numFmtId="0" fontId="40" fillId="0" borderId="2" xfId="0" applyFont="1" applyFill="1" applyBorder="1" applyProtection="1">
      <protection locked="0"/>
    </xf>
    <xf numFmtId="0" fontId="37" fillId="0" borderId="4" xfId="0" quotePrefix="1" applyFont="1" applyFill="1" applyBorder="1" applyAlignment="1">
      <alignment horizontal="right" vertical="center" wrapText="1"/>
    </xf>
    <xf numFmtId="0" fontId="52" fillId="0" borderId="2" xfId="0" applyFont="1" applyFill="1" applyBorder="1" applyAlignment="1" applyProtection="1">
      <alignment vertical="center"/>
      <protection locked="0"/>
    </xf>
    <xf numFmtId="0" fontId="37" fillId="0" borderId="2" xfId="0" applyFont="1" applyBorder="1" applyProtection="1">
      <protection locked="0"/>
    </xf>
    <xf numFmtId="0" fontId="40" fillId="0" borderId="2" xfId="0" applyFont="1" applyBorder="1" applyProtection="1">
      <protection locked="0"/>
    </xf>
    <xf numFmtId="0" fontId="69" fillId="0" borderId="0" xfId="0" applyFont="1" applyFill="1" applyAlignment="1">
      <alignment horizontal="right"/>
    </xf>
    <xf numFmtId="0" fontId="70" fillId="0" borderId="0" xfId="0" applyFont="1" applyAlignment="1" applyProtection="1"/>
    <xf numFmtId="0" fontId="59" fillId="0" borderId="0" xfId="0" applyFont="1" applyAlignment="1" applyProtection="1">
      <alignment horizontal="center"/>
    </xf>
    <xf numFmtId="0" fontId="37" fillId="0" borderId="0" xfId="0" quotePrefix="1" applyFont="1" applyAlignment="1" applyProtection="1">
      <alignment horizontal="left" vertical="top" wrapText="1"/>
    </xf>
    <xf numFmtId="0" fontId="52" fillId="0" borderId="4" xfId="0" applyFont="1" applyFill="1" applyBorder="1" applyAlignment="1" applyProtection="1">
      <alignment horizontal="left" vertical="center"/>
    </xf>
    <xf numFmtId="0" fontId="52" fillId="0" borderId="5" xfId="0" applyFont="1" applyFill="1" applyBorder="1" applyAlignment="1" applyProtection="1">
      <alignment horizontal="left" vertical="center"/>
    </xf>
    <xf numFmtId="0" fontId="37" fillId="0" borderId="4" xfId="0" quotePrefix="1" applyFont="1" applyBorder="1" applyAlignment="1" applyProtection="1">
      <alignment horizontal="left" vertical="center" wrapText="1"/>
    </xf>
    <xf numFmtId="0" fontId="37" fillId="0" borderId="5" xfId="0" quotePrefix="1" applyFont="1" applyBorder="1" applyAlignment="1" applyProtection="1">
      <alignment horizontal="left" vertical="center" wrapText="1"/>
    </xf>
    <xf numFmtId="0" fontId="37" fillId="0" borderId="6" xfId="0" quotePrefix="1" applyFont="1" applyBorder="1" applyAlignment="1" applyProtection="1">
      <alignment horizontal="left" vertical="center" wrapText="1"/>
    </xf>
    <xf numFmtId="0" fontId="37" fillId="0" borderId="0" xfId="0" quotePrefix="1" applyFont="1" applyAlignment="1" applyProtection="1">
      <alignment horizontal="left" vertical="center" wrapText="1"/>
    </xf>
    <xf numFmtId="0" fontId="37" fillId="0" borderId="0" xfId="0" applyFont="1" applyAlignment="1" applyProtection="1">
      <alignment horizontal="left" vertical="center" wrapText="1"/>
    </xf>
    <xf numFmtId="0" fontId="40" fillId="0" borderId="0" xfId="0" applyFont="1" applyAlignment="1" applyProtection="1">
      <alignment horizontal="right" vertical="center"/>
    </xf>
    <xf numFmtId="0" fontId="52" fillId="0" borderId="0" xfId="0" applyFont="1" applyAlignment="1" applyProtection="1">
      <alignment horizontal="center" vertical="center"/>
    </xf>
    <xf numFmtId="0" fontId="52" fillId="0" borderId="3" xfId="0" applyFont="1" applyBorder="1" applyAlignment="1" applyProtection="1">
      <alignment horizontal="center" vertical="center" wrapText="1"/>
    </xf>
    <xf numFmtId="0" fontId="52" fillId="0" borderId="12" xfId="0" applyFont="1" applyBorder="1" applyAlignment="1" applyProtection="1">
      <alignment horizontal="center" vertical="center" wrapText="1"/>
    </xf>
    <xf numFmtId="0" fontId="52" fillId="0" borderId="10" xfId="0" applyFont="1" applyBorder="1" applyAlignment="1" applyProtection="1">
      <alignment horizontal="center" vertical="center" wrapText="1"/>
    </xf>
    <xf numFmtId="0" fontId="37" fillId="0" borderId="3" xfId="0" applyFont="1" applyBorder="1" applyAlignment="1" applyProtection="1">
      <alignment horizontal="center" vertical="center"/>
    </xf>
    <xf numFmtId="0" fontId="37" fillId="0" borderId="12" xfId="0" applyFont="1" applyBorder="1" applyAlignment="1" applyProtection="1">
      <alignment horizontal="center" vertical="center"/>
    </xf>
    <xf numFmtId="0" fontId="37" fillId="0" borderId="10" xfId="0" applyFont="1" applyBorder="1" applyAlignment="1" applyProtection="1">
      <alignment horizontal="center" vertical="center"/>
    </xf>
    <xf numFmtId="0" fontId="58" fillId="0" borderId="0" xfId="0" applyFont="1" applyAlignment="1" applyProtection="1">
      <alignment horizontal="center" vertical="center"/>
    </xf>
    <xf numFmtId="0" fontId="40" fillId="0" borderId="4" xfId="0" applyFont="1" applyBorder="1" applyAlignment="1" applyProtection="1">
      <alignment horizontal="center" vertical="center" wrapText="1"/>
    </xf>
    <xf numFmtId="0" fontId="40"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52" fillId="0" borderId="9" xfId="0" applyFont="1" applyBorder="1" applyAlignment="1" applyProtection="1">
      <alignment horizontal="center" vertical="center"/>
    </xf>
    <xf numFmtId="0" fontId="52" fillId="0" borderId="7" xfId="0" applyFont="1" applyBorder="1" applyAlignment="1" applyProtection="1">
      <alignment horizontal="center" vertical="center"/>
    </xf>
    <xf numFmtId="0" fontId="52" fillId="0" borderId="8" xfId="0" applyFont="1" applyBorder="1" applyAlignment="1" applyProtection="1">
      <alignment horizontal="center" vertical="center"/>
    </xf>
    <xf numFmtId="0" fontId="52" fillId="0" borderId="13" xfId="0" applyFont="1" applyBorder="1" applyAlignment="1" applyProtection="1">
      <alignment horizontal="center" vertical="center"/>
    </xf>
    <xf numFmtId="0" fontId="52" fillId="0" borderId="0" xfId="0" applyFont="1" applyBorder="1" applyAlignment="1" applyProtection="1">
      <alignment horizontal="center" vertical="center"/>
    </xf>
    <xf numFmtId="0" fontId="52" fillId="0" borderId="14" xfId="0" applyFont="1" applyBorder="1" applyAlignment="1" applyProtection="1">
      <alignment horizontal="center" vertical="center"/>
    </xf>
    <xf numFmtId="0" fontId="52" fillId="0" borderId="11" xfId="0" applyFont="1" applyBorder="1" applyAlignment="1" applyProtection="1">
      <alignment horizontal="center" vertical="center"/>
    </xf>
    <xf numFmtId="0" fontId="52" fillId="0" borderId="1" xfId="0" applyFont="1" applyBorder="1" applyAlignment="1" applyProtection="1">
      <alignment horizontal="center" vertical="center"/>
    </xf>
    <xf numFmtId="0" fontId="52" fillId="0" borderId="15" xfId="0" applyFont="1" applyBorder="1" applyAlignment="1" applyProtection="1">
      <alignment horizontal="center" vertical="center"/>
    </xf>
    <xf numFmtId="0" fontId="58" fillId="0" borderId="0" xfId="0" applyFont="1" applyAlignment="1" applyProtection="1">
      <alignment horizontal="center" vertical="center"/>
      <protection locked="0"/>
    </xf>
    <xf numFmtId="0" fontId="37" fillId="0" borderId="4" xfId="0" applyFont="1" applyBorder="1" applyAlignment="1" applyProtection="1">
      <alignment horizontal="center" vertical="center"/>
    </xf>
    <xf numFmtId="0" fontId="37" fillId="0" borderId="5" xfId="0" applyFont="1" applyBorder="1" applyAlignment="1" applyProtection="1">
      <alignment horizontal="center" vertical="center"/>
    </xf>
    <xf numFmtId="0" fontId="37" fillId="0" borderId="6" xfId="0" applyFont="1" applyBorder="1" applyAlignment="1" applyProtection="1">
      <alignment horizontal="center" vertical="center"/>
    </xf>
    <xf numFmtId="0" fontId="37" fillId="0" borderId="4" xfId="0" quotePrefix="1" applyFont="1" applyBorder="1" applyAlignment="1" applyProtection="1">
      <alignment horizontal="left" vertical="center"/>
    </xf>
    <xf numFmtId="0" fontId="37" fillId="0" borderId="5" xfId="0" quotePrefix="1" applyFont="1" applyBorder="1" applyAlignment="1" applyProtection="1">
      <alignment horizontal="left" vertical="center"/>
    </xf>
    <xf numFmtId="0" fontId="37" fillId="0" borderId="6" xfId="0" quotePrefix="1" applyFont="1" applyBorder="1" applyAlignment="1" applyProtection="1">
      <alignment horizontal="left" vertical="center"/>
    </xf>
    <xf numFmtId="0" fontId="52" fillId="0" borderId="4" xfId="0" applyFont="1" applyFill="1" applyBorder="1" applyAlignment="1" applyProtection="1">
      <alignment horizontal="left" vertical="center" wrapText="1"/>
    </xf>
    <xf numFmtId="0" fontId="52" fillId="0" borderId="5" xfId="0" applyFont="1" applyFill="1" applyBorder="1" applyAlignment="1" applyProtection="1">
      <alignment horizontal="left" vertical="center" wrapText="1"/>
    </xf>
    <xf numFmtId="0" fontId="40" fillId="0" borderId="5" xfId="0" quotePrefix="1" applyFont="1" applyFill="1" applyBorder="1" applyAlignment="1" applyProtection="1">
      <alignment horizontal="left" vertical="center"/>
    </xf>
    <xf numFmtId="0" fontId="40" fillId="0" borderId="6" xfId="0" quotePrefix="1" applyFont="1" applyFill="1" applyBorder="1" applyAlignment="1" applyProtection="1">
      <alignment horizontal="left" vertical="center"/>
    </xf>
    <xf numFmtId="0" fontId="37" fillId="0" borderId="4"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37" fillId="0" borderId="4" xfId="0" quotePrefix="1" applyFont="1" applyFill="1" applyBorder="1" applyAlignment="1" applyProtection="1">
      <alignment horizontal="left" vertical="center" wrapText="1"/>
    </xf>
    <xf numFmtId="0" fontId="37" fillId="0" borderId="5" xfId="0" quotePrefix="1" applyFont="1" applyFill="1" applyBorder="1" applyAlignment="1" applyProtection="1">
      <alignment horizontal="left" vertical="center" wrapText="1"/>
    </xf>
    <xf numFmtId="0" fontId="37" fillId="0" borderId="6" xfId="0" quotePrefix="1" applyFont="1" applyFill="1" applyBorder="1" applyAlignment="1" applyProtection="1">
      <alignment horizontal="left" vertical="center" wrapText="1"/>
    </xf>
    <xf numFmtId="0" fontId="52" fillId="0" borderId="0" xfId="0" applyFont="1" applyAlignment="1" applyProtection="1">
      <alignment horizontal="center"/>
    </xf>
    <xf numFmtId="0" fontId="52" fillId="0" borderId="0" xfId="0" applyFont="1" applyAlignment="1" applyProtection="1">
      <alignment horizontal="center" vertical="center" wrapText="1"/>
    </xf>
    <xf numFmtId="0" fontId="40" fillId="0" borderId="5" xfId="0" quotePrefix="1" applyFont="1" applyFill="1" applyBorder="1" applyAlignment="1" applyProtection="1">
      <alignment horizontal="left" vertical="center" wrapText="1"/>
    </xf>
    <xf numFmtId="0" fontId="40" fillId="0" borderId="6" xfId="0" quotePrefix="1" applyFont="1" applyFill="1" applyBorder="1" applyAlignment="1" applyProtection="1">
      <alignment horizontal="left" vertical="center" wrapText="1"/>
    </xf>
    <xf numFmtId="0" fontId="52" fillId="0" borderId="2" xfId="0" applyFont="1" applyBorder="1" applyAlignment="1" applyProtection="1">
      <alignment horizontal="center" vertical="center" wrapText="1"/>
    </xf>
    <xf numFmtId="0" fontId="40" fillId="0" borderId="2" xfId="0" applyFont="1" applyFill="1" applyBorder="1" applyAlignment="1" applyProtection="1">
      <alignment horizontal="center" vertical="center" wrapText="1"/>
    </xf>
    <xf numFmtId="0" fontId="40" fillId="0" borderId="2" xfId="0" applyFont="1" applyBorder="1" applyAlignment="1" applyProtection="1">
      <alignment horizontal="center" vertical="center" wrapText="1"/>
    </xf>
    <xf numFmtId="0" fontId="52" fillId="0" borderId="2" xfId="0" applyFont="1" applyFill="1" applyBorder="1" applyAlignment="1" applyProtection="1">
      <alignment horizontal="center" vertical="center" wrapText="1"/>
    </xf>
    <xf numFmtId="0" fontId="52" fillId="3" borderId="2" xfId="0" applyFont="1" applyFill="1" applyBorder="1" applyAlignment="1" applyProtection="1">
      <alignment horizontal="center" vertical="center" wrapText="1"/>
    </xf>
    <xf numFmtId="0" fontId="36" fillId="0" borderId="4" xfId="0" applyFont="1" applyBorder="1" applyAlignment="1" applyProtection="1">
      <alignment horizontal="center" vertical="center" wrapText="1"/>
    </xf>
    <xf numFmtId="0" fontId="36" fillId="0" borderId="5" xfId="0" applyFont="1" applyBorder="1" applyAlignment="1" applyProtection="1">
      <alignment horizontal="center" vertical="center" wrapText="1"/>
    </xf>
    <xf numFmtId="0" fontId="36" fillId="0" borderId="6" xfId="0" applyFont="1" applyBorder="1" applyAlignment="1" applyProtection="1">
      <alignment horizontal="center" vertical="center" wrapText="1"/>
    </xf>
    <xf numFmtId="0" fontId="36" fillId="0" borderId="2" xfId="0" applyFont="1" applyBorder="1" applyAlignment="1" applyProtection="1">
      <alignment horizontal="center" vertical="center" wrapText="1"/>
    </xf>
    <xf numFmtId="0" fontId="40" fillId="0" borderId="5" xfId="0" quotePrefix="1" applyFont="1" applyFill="1" applyBorder="1" applyAlignment="1">
      <alignment horizontal="left" vertical="center"/>
    </xf>
    <xf numFmtId="0" fontId="40" fillId="0" borderId="6" xfId="0" quotePrefix="1" applyFont="1" applyFill="1" applyBorder="1" applyAlignment="1">
      <alignment horizontal="left" vertical="center"/>
    </xf>
    <xf numFmtId="0" fontId="40" fillId="0" borderId="5" xfId="0" quotePrefix="1" applyFont="1" applyFill="1" applyBorder="1" applyAlignment="1">
      <alignment horizontal="left" vertical="center" wrapText="1"/>
    </xf>
    <xf numFmtId="0" fontId="40" fillId="0" borderId="6" xfId="0" quotePrefix="1" applyFont="1" applyFill="1" applyBorder="1" applyAlignment="1">
      <alignment horizontal="left" vertical="center" wrapText="1"/>
    </xf>
    <xf numFmtId="0" fontId="37" fillId="0" borderId="4" xfId="0" quotePrefix="1" applyFont="1" applyFill="1" applyBorder="1" applyAlignment="1">
      <alignment horizontal="left" vertical="center" wrapText="1"/>
    </xf>
    <xf numFmtId="0" fontId="37" fillId="0" borderId="5" xfId="0" quotePrefix="1" applyFont="1" applyFill="1" applyBorder="1" applyAlignment="1">
      <alignment horizontal="left" vertical="center" wrapText="1"/>
    </xf>
    <xf numFmtId="0" fontId="37" fillId="0" borderId="6" xfId="0" quotePrefix="1" applyFont="1" applyFill="1" applyBorder="1" applyAlignment="1">
      <alignment horizontal="left" vertical="center" wrapText="1"/>
    </xf>
    <xf numFmtId="0" fontId="37" fillId="0" borderId="4" xfId="0" quotePrefix="1" applyFont="1" applyFill="1" applyBorder="1" applyAlignment="1">
      <alignment horizontal="left" vertical="center"/>
    </xf>
    <xf numFmtId="0" fontId="37" fillId="0" borderId="5" xfId="0" quotePrefix="1" applyFont="1" applyFill="1" applyBorder="1" applyAlignment="1">
      <alignment horizontal="left" vertical="center"/>
    </xf>
    <xf numFmtId="0" fontId="37" fillId="0" borderId="6" xfId="0" quotePrefix="1" applyFont="1" applyFill="1" applyBorder="1" applyAlignment="1">
      <alignment horizontal="left" vertical="center"/>
    </xf>
    <xf numFmtId="0" fontId="37" fillId="0" borderId="4"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52" fillId="0" borderId="0" xfId="0" applyFont="1" applyAlignment="1" applyProtection="1">
      <alignment horizontal="center" vertical="center"/>
      <protection locked="0"/>
    </xf>
    <xf numFmtId="0" fontId="37" fillId="0" borderId="0" xfId="0" applyFont="1" applyAlignment="1" applyProtection="1">
      <alignment horizontal="center" vertical="center"/>
      <protection locked="0"/>
    </xf>
    <xf numFmtId="0" fontId="52" fillId="0" borderId="2" xfId="0" applyFont="1" applyBorder="1" applyAlignment="1">
      <alignment horizontal="center" vertical="center" wrapText="1"/>
    </xf>
    <xf numFmtId="0" fontId="52" fillId="0" borderId="9" xfId="0" applyFont="1" applyBorder="1" applyAlignment="1">
      <alignment horizontal="center" vertical="center"/>
    </xf>
    <xf numFmtId="0" fontId="52" fillId="0" borderId="7" xfId="0" applyFont="1" applyBorder="1" applyAlignment="1">
      <alignment horizontal="center" vertical="center"/>
    </xf>
    <xf numFmtId="0" fontId="52" fillId="0" borderId="8" xfId="0" applyFont="1" applyBorder="1" applyAlignment="1">
      <alignment horizontal="center" vertical="center"/>
    </xf>
    <xf numFmtId="0" fontId="52" fillId="0" borderId="13" xfId="0" applyFont="1" applyBorder="1" applyAlignment="1">
      <alignment horizontal="center" vertical="center"/>
    </xf>
    <xf numFmtId="0" fontId="52" fillId="0" borderId="0" xfId="0" applyFont="1" applyBorder="1" applyAlignment="1">
      <alignment horizontal="center" vertical="center"/>
    </xf>
    <xf numFmtId="0" fontId="52" fillId="0" borderId="14" xfId="0" applyFont="1" applyBorder="1" applyAlignment="1">
      <alignment horizontal="center" vertical="center"/>
    </xf>
    <xf numFmtId="0" fontId="52" fillId="0" borderId="11" xfId="0" applyFont="1" applyBorder="1" applyAlignment="1">
      <alignment horizontal="center" vertical="center"/>
    </xf>
    <xf numFmtId="0" fontId="52" fillId="0" borderId="1" xfId="0" applyFont="1" applyBorder="1" applyAlignment="1">
      <alignment horizontal="center" vertical="center"/>
    </xf>
    <xf numFmtId="0" fontId="52" fillId="0" borderId="15" xfId="0" applyFont="1" applyBorder="1" applyAlignment="1">
      <alignment horizontal="center" vertical="center"/>
    </xf>
    <xf numFmtId="0" fontId="52" fillId="0" borderId="3" xfId="0" applyFont="1" applyBorder="1" applyAlignment="1">
      <alignment horizontal="center" vertical="center" wrapText="1"/>
    </xf>
    <xf numFmtId="0" fontId="52" fillId="0" borderId="12" xfId="0" applyFont="1" applyBorder="1" applyAlignment="1">
      <alignment horizontal="center" vertical="center" wrapText="1"/>
    </xf>
    <xf numFmtId="0" fontId="52" fillId="0" borderId="10" xfId="0" applyFont="1" applyBorder="1" applyAlignment="1">
      <alignment horizontal="center" vertical="center" wrapText="1"/>
    </xf>
    <xf numFmtId="0" fontId="52" fillId="3" borderId="2" xfId="0" applyFont="1" applyFill="1" applyBorder="1" applyAlignment="1">
      <alignment horizontal="center" vertical="center" wrapText="1"/>
    </xf>
    <xf numFmtId="0" fontId="36" fillId="0" borderId="2" xfId="0" applyFont="1" applyBorder="1" applyAlignment="1">
      <alignment horizontal="center" vertical="center" wrapText="1"/>
    </xf>
    <xf numFmtId="0" fontId="52" fillId="6" borderId="2" xfId="0" applyFont="1" applyFill="1" applyBorder="1" applyAlignment="1">
      <alignment horizontal="center" vertical="center" wrapText="1"/>
    </xf>
    <xf numFmtId="0" fontId="40" fillId="0" borderId="2" xfId="0" applyFont="1" applyBorder="1" applyAlignment="1">
      <alignment horizontal="center" vertical="center" wrapText="1"/>
    </xf>
    <xf numFmtId="0" fontId="59" fillId="0" borderId="0" xfId="0" applyFont="1" applyAlignment="1" applyProtection="1">
      <alignment horizontal="center"/>
    </xf>
    <xf numFmtId="0" fontId="59" fillId="0" borderId="0" xfId="0" applyFont="1" applyAlignment="1" applyProtection="1">
      <alignment horizontal="center" vertical="center"/>
    </xf>
    <xf numFmtId="0" fontId="36" fillId="0" borderId="4"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5" fillId="5" borderId="2" xfId="0" applyFont="1" applyFill="1" applyBorder="1" applyAlignment="1" applyProtection="1">
      <alignment horizontal="center" vertical="center" wrapText="1"/>
    </xf>
    <xf numFmtId="0" fontId="32" fillId="5" borderId="2" xfId="0" applyFont="1" applyFill="1" applyBorder="1" applyAlignment="1" applyProtection="1">
      <alignment horizontal="center" vertical="center" wrapText="1"/>
    </xf>
    <xf numFmtId="41" fontId="33" fillId="0" borderId="2" xfId="0" applyNumberFormat="1" applyFont="1" applyBorder="1" applyAlignment="1" applyProtection="1">
      <alignment horizontal="center" vertical="center" wrapText="1"/>
    </xf>
    <xf numFmtId="0" fontId="32" fillId="5" borderId="2" xfId="0" applyFont="1" applyFill="1" applyBorder="1" applyAlignment="1" applyProtection="1">
      <alignment horizontal="center" vertical="center"/>
    </xf>
    <xf numFmtId="0" fontId="35" fillId="5" borderId="3" xfId="0" applyFont="1" applyFill="1" applyBorder="1" applyAlignment="1" applyProtection="1">
      <alignment horizontal="center" vertical="center" wrapText="1"/>
    </xf>
    <xf numFmtId="0" fontId="35" fillId="5" borderId="10" xfId="0" applyFont="1" applyFill="1" applyBorder="1" applyAlignment="1" applyProtection="1">
      <alignment horizontal="center" vertical="center" wrapText="1"/>
    </xf>
    <xf numFmtId="41" fontId="5" fillId="0" borderId="2" xfId="2" applyNumberFormat="1" applyFont="1" applyBorder="1" applyAlignment="1" applyProtection="1">
      <alignment horizontal="center" vertical="center" wrapText="1"/>
    </xf>
    <xf numFmtId="0" fontId="44" fillId="0" borderId="2" xfId="2" applyFont="1" applyFill="1" applyBorder="1" applyAlignment="1" applyProtection="1">
      <alignment horizontal="left" vertical="center"/>
    </xf>
    <xf numFmtId="0" fontId="23" fillId="0" borderId="0" xfId="0" applyFont="1" applyAlignment="1" applyProtection="1">
      <alignment horizontal="center" vertical="center"/>
      <protection locked="0"/>
    </xf>
    <xf numFmtId="0" fontId="45" fillId="0" borderId="0" xfId="0" applyFont="1" applyAlignment="1" applyProtection="1">
      <alignment horizontal="center" vertical="center"/>
    </xf>
    <xf numFmtId="41" fontId="32" fillId="0" borderId="2" xfId="0" applyNumberFormat="1" applyFont="1" applyBorder="1" applyAlignment="1" applyProtection="1">
      <alignment horizontal="center" vertical="center" wrapText="1"/>
    </xf>
    <xf numFmtId="41" fontId="32" fillId="0" borderId="9" xfId="0" applyNumberFormat="1" applyFont="1" applyBorder="1" applyAlignment="1" applyProtection="1">
      <alignment horizontal="center" vertical="center" wrapText="1"/>
    </xf>
    <xf numFmtId="41" fontId="32" fillId="0" borderId="8" xfId="0" applyNumberFormat="1" applyFont="1" applyBorder="1" applyAlignment="1" applyProtection="1">
      <alignment horizontal="center" vertical="center" wrapText="1"/>
    </xf>
    <xf numFmtId="41" fontId="32" fillId="0" borderId="13" xfId="0" applyNumberFormat="1" applyFont="1" applyBorder="1" applyAlignment="1" applyProtection="1">
      <alignment horizontal="center" vertical="center" wrapText="1"/>
    </xf>
    <xf numFmtId="41" fontId="32" fillId="0" borderId="14" xfId="0" applyNumberFormat="1" applyFont="1" applyBorder="1" applyAlignment="1" applyProtection="1">
      <alignment horizontal="center" vertical="center" wrapText="1"/>
    </xf>
    <xf numFmtId="41" fontId="32" fillId="0" borderId="11" xfId="0" applyNumberFormat="1" applyFont="1" applyBorder="1" applyAlignment="1" applyProtection="1">
      <alignment horizontal="center" vertical="center" wrapText="1"/>
    </xf>
    <xf numFmtId="41" fontId="32" fillId="0" borderId="15" xfId="0" applyNumberFormat="1"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32" fillId="0" borderId="5" xfId="0" applyFont="1" applyBorder="1" applyAlignment="1" applyProtection="1">
      <alignment horizontal="center" vertical="center" wrapText="1"/>
    </xf>
    <xf numFmtId="0" fontId="32" fillId="0" borderId="6" xfId="0" applyFont="1" applyBorder="1" applyAlignment="1" applyProtection="1">
      <alignment horizontal="center" vertical="center" wrapText="1"/>
    </xf>
    <xf numFmtId="41" fontId="32" fillId="0" borderId="3" xfId="0" applyNumberFormat="1" applyFont="1" applyBorder="1" applyAlignment="1" applyProtection="1">
      <alignment horizontal="center" vertical="center" wrapText="1"/>
    </xf>
    <xf numFmtId="41" fontId="32" fillId="0" borderId="12" xfId="0" applyNumberFormat="1" applyFont="1" applyBorder="1" applyAlignment="1" applyProtection="1">
      <alignment horizontal="center" vertical="center" wrapText="1"/>
    </xf>
    <xf numFmtId="41" fontId="32" fillId="0" borderId="10" xfId="0" applyNumberFormat="1" applyFont="1" applyBorder="1" applyAlignment="1" applyProtection="1">
      <alignment horizontal="center" vertical="center" wrapText="1"/>
    </xf>
    <xf numFmtId="41" fontId="33" fillId="0" borderId="4" xfId="0" applyNumberFormat="1" applyFont="1" applyBorder="1" applyAlignment="1" applyProtection="1">
      <alignment horizontal="center" vertical="center"/>
    </xf>
    <xf numFmtId="41" fontId="33" fillId="0" borderId="5" xfId="0" applyNumberFormat="1" applyFont="1" applyBorder="1" applyAlignment="1" applyProtection="1">
      <alignment horizontal="center" vertical="center"/>
    </xf>
    <xf numFmtId="41" fontId="33" fillId="0" borderId="6" xfId="0" applyNumberFormat="1" applyFont="1" applyBorder="1" applyAlignment="1" applyProtection="1">
      <alignment horizontal="center" vertical="center"/>
    </xf>
    <xf numFmtId="0" fontId="32" fillId="0" borderId="2" xfId="0" applyFont="1" applyBorder="1" applyAlignment="1" applyProtection="1">
      <alignment horizontal="center" vertical="center" wrapText="1"/>
    </xf>
    <xf numFmtId="0" fontId="32" fillId="0" borderId="3" xfId="0" applyFont="1" applyBorder="1" applyAlignment="1" applyProtection="1">
      <alignment horizontal="center" vertical="center" wrapText="1"/>
    </xf>
    <xf numFmtId="0" fontId="32" fillId="0" borderId="10" xfId="0" applyFont="1" applyBorder="1" applyAlignment="1" applyProtection="1">
      <alignment horizontal="center" vertical="center" wrapText="1"/>
    </xf>
    <xf numFmtId="0" fontId="47" fillId="0" borderId="4" xfId="0" applyFont="1" applyBorder="1" applyAlignment="1" applyProtection="1">
      <alignment horizontal="center" vertical="center" wrapText="1"/>
    </xf>
    <xf numFmtId="0" fontId="47" fillId="0" borderId="5" xfId="0" applyFont="1" applyBorder="1" applyAlignment="1" applyProtection="1">
      <alignment horizontal="center" vertical="center" wrapText="1"/>
    </xf>
    <xf numFmtId="0" fontId="47" fillId="0" borderId="6" xfId="0" applyFont="1" applyBorder="1" applyAlignment="1" applyProtection="1">
      <alignment horizontal="center" vertical="center" wrapText="1"/>
    </xf>
    <xf numFmtId="0" fontId="47" fillId="5" borderId="2" xfId="0" applyFont="1" applyFill="1" applyBorder="1" applyAlignment="1" applyProtection="1">
      <alignment horizontal="center" vertical="center" wrapText="1"/>
    </xf>
    <xf numFmtId="0" fontId="58" fillId="0" borderId="0" xfId="0" applyFont="1" applyAlignment="1" applyProtection="1">
      <alignment horizontal="center" vertical="center" wrapText="1"/>
    </xf>
    <xf numFmtId="0" fontId="51" fillId="0" borderId="0" xfId="0" applyFont="1" applyAlignment="1" applyProtection="1">
      <alignment horizontal="center" vertical="center" wrapText="1"/>
    </xf>
    <xf numFmtId="0" fontId="40" fillId="0" borderId="0" xfId="0" applyFont="1" applyAlignment="1" applyProtection="1">
      <alignment horizontal="right" vertical="center" wrapText="1"/>
    </xf>
    <xf numFmtId="0" fontId="52" fillId="0" borderId="5" xfId="0" quotePrefix="1" applyFont="1" applyFill="1" applyBorder="1" applyAlignment="1" applyProtection="1">
      <alignment horizontal="left" vertical="center" wrapText="1"/>
    </xf>
    <xf numFmtId="0" fontId="52" fillId="0" borderId="6" xfId="0" quotePrefix="1" applyFont="1" applyFill="1" applyBorder="1" applyAlignment="1" applyProtection="1">
      <alignment horizontal="left" vertical="center" wrapText="1"/>
    </xf>
    <xf numFmtId="0" fontId="52" fillId="0" borderId="4" xfId="0" applyFont="1" applyBorder="1" applyAlignment="1" applyProtection="1">
      <alignment horizontal="center" vertical="center"/>
    </xf>
    <xf numFmtId="0" fontId="52" fillId="0" borderId="5" xfId="0" applyFont="1" applyBorder="1" applyAlignment="1" applyProtection="1">
      <alignment horizontal="center" vertical="center"/>
    </xf>
    <xf numFmtId="0" fontId="37" fillId="0" borderId="2" xfId="0" applyFont="1" applyFill="1" applyBorder="1" applyAlignment="1" applyProtection="1">
      <alignment horizontal="left" vertical="center"/>
      <protection locked="0"/>
    </xf>
    <xf numFmtId="0" fontId="37" fillId="8" borderId="2" xfId="0" applyFont="1" applyFill="1" applyBorder="1" applyAlignment="1" applyProtection="1">
      <alignment horizontal="center" vertical="center" wrapText="1"/>
    </xf>
  </cellXfs>
  <cellStyles count="10">
    <cellStyle name="Bình thường 2" xfId="1"/>
    <cellStyle name="Bình thường 2 2" xfId="2"/>
    <cellStyle name="Comma" xfId="9" builtinId="3"/>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a16="http://schemas.microsoft.com/office/drawing/2014/main" xmlns=""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a16="http://schemas.microsoft.com/office/drawing/2014/main" xmlns=""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a16="http://schemas.microsoft.com/office/drawing/2014/main" xmlns=""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CDD0207</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a16="http://schemas.microsoft.com/office/drawing/2014/main" xmlns=""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a16="http://schemas.microsoft.com/office/drawing/2014/main" xmlns=""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21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a16="http://schemas.microsoft.com/office/drawing/2014/main" xmlns=""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31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9" name="TextBox 8">
          <a:extLst>
            <a:ext uri="{FF2B5EF4-FFF2-40B4-BE49-F238E27FC236}">
              <a16:creationId xmlns="" xmlns:a16="http://schemas.microsoft.com/office/drawing/2014/main" id="{1768E531-7076-4807-BC92-FD853E7417B0}"/>
            </a:ext>
          </a:extLst>
        </xdr:cNvPr>
        <xdr:cNvSpPr txBox="1"/>
      </xdr:nvSpPr>
      <xdr:spPr>
        <a:xfrm>
          <a:off x="828675" y="857249"/>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12</a:t>
          </a:r>
          <a:endParaRPr lang="vi-VN" sz="1100">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a16="http://schemas.microsoft.com/office/drawing/2014/main" xmlns=""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a16="http://schemas.microsoft.com/office/drawing/2014/main" xmlns=""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CDD0207</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a16="http://schemas.microsoft.com/office/drawing/2014/main" xmlns=""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12</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-1</xdr:colOff>
      <xdr:row>5</xdr:row>
      <xdr:rowOff>28575</xdr:rowOff>
    </xdr:from>
    <xdr:to>
      <xdr:col>1</xdr:col>
      <xdr:colOff>345280</xdr:colOff>
      <xdr:row>6</xdr:row>
      <xdr:rowOff>71438</xdr:rowOff>
    </xdr:to>
    <xdr:sp macro="" textlink="">
      <xdr:nvSpPr>
        <xdr:cNvPr id="6" name="TextBox 5">
          <a:extLst>
            <a:ext uri="{FF2B5EF4-FFF2-40B4-BE49-F238E27FC236}">
              <a16:creationId xmlns:a16="http://schemas.microsoft.com/office/drawing/2014/main" xmlns="" id="{881850E7-DDFF-459E-8FD7-58CD25D6F6C1}"/>
            </a:ext>
          </a:extLst>
        </xdr:cNvPr>
        <xdr:cNvSpPr txBox="1"/>
      </xdr:nvSpPr>
      <xdr:spPr>
        <a:xfrm>
          <a:off x="833437" y="1219200"/>
          <a:ext cx="345281" cy="24526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21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a16="http://schemas.microsoft.com/office/drawing/2014/main" xmlns=""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31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a16="http://schemas.microsoft.com/office/drawing/2014/main" xmlns=""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a16="http://schemas.microsoft.com/office/drawing/2014/main" xmlns=""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a16="http://schemas.microsoft.com/office/drawing/2014/main" xmlns=""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CDD0207</a:t>
          </a:r>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a16="http://schemas.microsoft.com/office/drawing/2014/main" xmlns=""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12</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0</xdr:col>
      <xdr:colOff>1059655</xdr:colOff>
      <xdr:row>5</xdr:row>
      <xdr:rowOff>35719</xdr:rowOff>
    </xdr:from>
    <xdr:to>
      <xdr:col>2</xdr:col>
      <xdr:colOff>35718</xdr:colOff>
      <xdr:row>6</xdr:row>
      <xdr:rowOff>107156</xdr:rowOff>
    </xdr:to>
    <xdr:sp macro="" textlink="">
      <xdr:nvSpPr>
        <xdr:cNvPr id="5" name="TextBox 4">
          <a:extLst>
            <a:ext uri="{FF2B5EF4-FFF2-40B4-BE49-F238E27FC236}">
              <a16:creationId xmlns:a16="http://schemas.microsoft.com/office/drawing/2014/main" xmlns="" id="{35CB6226-0F8F-4083-81A8-859EC559E187}"/>
            </a:ext>
          </a:extLst>
        </xdr:cNvPr>
        <xdr:cNvSpPr txBox="1"/>
      </xdr:nvSpPr>
      <xdr:spPr>
        <a:xfrm>
          <a:off x="1059655" y="1238250"/>
          <a:ext cx="392907" cy="27384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21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a16="http://schemas.microsoft.com/office/drawing/2014/main" xmlns=""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31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a16="http://schemas.microsoft.com/office/drawing/2014/main" xmlns=""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a16="http://schemas.microsoft.com/office/drawing/2014/main" xmlns=""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a16="http://schemas.microsoft.com/office/drawing/2014/main" xmlns=""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a16="http://schemas.microsoft.com/office/drawing/2014/main" xmlns=""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a16="http://schemas.microsoft.com/office/drawing/2014/main" xmlns=""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a16="http://schemas.microsoft.com/office/drawing/2014/main" xmlns=""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a16="http://schemas.microsoft.com/office/drawing/2014/main" xmlns=""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a16="http://schemas.microsoft.com/office/drawing/2014/main" xmlns=""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a16="http://schemas.microsoft.com/office/drawing/2014/main" xmlns=""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CDD0207</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a16="http://schemas.microsoft.com/office/drawing/2014/main" xmlns=""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19048</xdr:rowOff>
    </xdr:from>
    <xdr:to>
      <xdr:col>2</xdr:col>
      <xdr:colOff>381000</xdr:colOff>
      <xdr:row>6</xdr:row>
      <xdr:rowOff>38099</xdr:rowOff>
    </xdr:to>
    <xdr:sp macro="" textlink="">
      <xdr:nvSpPr>
        <xdr:cNvPr id="6" name="TextBox 5">
          <a:extLst>
            <a:ext uri="{FF2B5EF4-FFF2-40B4-BE49-F238E27FC236}">
              <a16:creationId xmlns:a16="http://schemas.microsoft.com/office/drawing/2014/main" xmlns="" id="{D7901A4D-35ED-4D7E-92F9-4CA018DDB92A}"/>
            </a:ext>
          </a:extLst>
        </xdr:cNvPr>
        <xdr:cNvSpPr txBox="1"/>
      </xdr:nvSpPr>
      <xdr:spPr>
        <a:xfrm>
          <a:off x="828675" y="1066798"/>
          <a:ext cx="342900" cy="20955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21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a16="http://schemas.microsoft.com/office/drawing/2014/main" xmlns=""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31</a:t>
          </a:r>
          <a:endParaRPr lang="vi-VN" sz="1100">
            <a:latin typeface="Times New Roman" panose="02020603050405020304" pitchFamily="18" charset="0"/>
            <a:cs typeface="Times New Roman" panose="02020603050405020304" pitchFamily="18" charset="0"/>
          </a:endParaRPr>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a16="http://schemas.microsoft.com/office/drawing/2014/main" xmlns=""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9" name="TextBox 8">
          <a:extLst>
            <a:ext uri="{FF2B5EF4-FFF2-40B4-BE49-F238E27FC236}">
              <a16:creationId xmlns:a16="http://schemas.microsoft.com/office/drawing/2014/main" xmlns="" id="{9F43F0AB-0F94-41C5-B5B2-B8AADB61BEE2}"/>
            </a:ext>
          </a:extLst>
        </xdr:cNvPr>
        <xdr:cNvSpPr txBox="1"/>
      </xdr:nvSpPr>
      <xdr:spPr>
        <a:xfrm>
          <a:off x="828675" y="1114424"/>
          <a:ext cx="34290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10" name="TextBox 9">
          <a:extLst>
            <a:ext uri="{FF2B5EF4-FFF2-40B4-BE49-F238E27FC236}">
              <a16:creationId xmlns="" xmlns:a16="http://schemas.microsoft.com/office/drawing/2014/main" id="{1768E531-7076-4807-BC92-FD853E7417B0}"/>
            </a:ext>
          </a:extLst>
        </xdr:cNvPr>
        <xdr:cNvSpPr txBox="1"/>
      </xdr:nvSpPr>
      <xdr:spPr>
        <a:xfrm>
          <a:off x="828675" y="1114424"/>
          <a:ext cx="34290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12</a:t>
          </a:r>
          <a:endParaRPr lang="vi-VN" sz="1100">
            <a:latin typeface="Times New Roman" panose="02020603050405020304" pitchFamily="18"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topLeftCell="A68" workbookViewId="0">
      <selection activeCell="A75" sqref="A75:H75"/>
    </sheetView>
  </sheetViews>
  <sheetFormatPr defaultRowHeight="18.75" x14ac:dyDescent="0.3"/>
  <cols>
    <col min="1" max="1" width="3.88671875" style="15" customWidth="1"/>
    <col min="2" max="2" width="5.33203125" style="15" customWidth="1"/>
    <col min="3" max="3" width="4.88671875" style="15" customWidth="1"/>
    <col min="4" max="4" width="28.77734375" style="15" customWidth="1"/>
    <col min="5" max="5" width="6.77734375" style="34" customWidth="1"/>
    <col min="6" max="6" width="14.33203125" style="15" customWidth="1"/>
    <col min="7" max="8" width="8.77734375" style="15" customWidth="1"/>
    <col min="9" max="9" width="3.21875" style="116" customWidth="1"/>
    <col min="10" max="25" width="3.21875" style="15" customWidth="1"/>
    <col min="26" max="16384" width="8.88671875" style="15"/>
  </cols>
  <sheetData>
    <row r="1" spans="1:9" x14ac:dyDescent="0.3">
      <c r="A1" s="134" t="s">
        <v>281</v>
      </c>
      <c r="B1" s="134"/>
      <c r="C1" s="134"/>
      <c r="D1" s="134"/>
      <c r="E1" s="135"/>
      <c r="F1" s="134"/>
      <c r="G1" s="134"/>
      <c r="H1" s="134"/>
    </row>
    <row r="2" spans="1:9" x14ac:dyDescent="0.3">
      <c r="A2" s="134"/>
      <c r="B2" s="134"/>
      <c r="C2" s="134"/>
      <c r="D2" s="134"/>
      <c r="E2" s="135"/>
      <c r="F2" s="134"/>
      <c r="G2" s="134"/>
      <c r="H2" s="136" t="s">
        <v>26</v>
      </c>
    </row>
    <row r="3" spans="1:9" x14ac:dyDescent="0.3">
      <c r="A3" s="137" t="s">
        <v>50</v>
      </c>
      <c r="B3" s="138"/>
      <c r="C3" s="138"/>
      <c r="D3" s="139"/>
      <c r="E3" s="139"/>
      <c r="F3" s="140"/>
      <c r="G3" s="64"/>
      <c r="H3" s="134"/>
    </row>
    <row r="4" spans="1:9" s="18" customFormat="1" ht="15.75" x14ac:dyDescent="0.25">
      <c r="A4" s="137" t="s">
        <v>15</v>
      </c>
      <c r="B4" s="141"/>
      <c r="C4" s="138" t="s">
        <v>299</v>
      </c>
      <c r="D4" s="159"/>
      <c r="E4" s="159"/>
      <c r="F4" s="159"/>
      <c r="G4" s="140"/>
      <c r="H4" s="140"/>
      <c r="I4" s="116"/>
    </row>
    <row r="5" spans="1:9" s="23" customFormat="1" ht="15.75" x14ac:dyDescent="0.25">
      <c r="A5" s="142" t="s">
        <v>49</v>
      </c>
      <c r="B5" s="143"/>
      <c r="C5" s="160" t="s">
        <v>300</v>
      </c>
      <c r="D5" s="161"/>
      <c r="E5" s="161"/>
      <c r="F5" s="161"/>
      <c r="G5" s="144"/>
      <c r="H5" s="144"/>
      <c r="I5" s="117"/>
    </row>
    <row r="6" spans="1:9" s="18" customFormat="1" ht="15.75" x14ac:dyDescent="0.25">
      <c r="A6" s="137" t="s">
        <v>48</v>
      </c>
      <c r="B6" s="141"/>
      <c r="C6" s="65"/>
      <c r="D6" s="145" t="s">
        <v>86</v>
      </c>
      <c r="E6" s="146"/>
      <c r="F6" s="147"/>
      <c r="G6" s="147"/>
      <c r="H6" s="147"/>
      <c r="I6" s="116"/>
    </row>
    <row r="7" spans="1:9" s="18" customFormat="1" ht="15.75" x14ac:dyDescent="0.25">
      <c r="A7" s="137" t="s">
        <v>16</v>
      </c>
      <c r="B7" s="141"/>
      <c r="C7" s="65"/>
      <c r="D7" s="145" t="s">
        <v>87</v>
      </c>
      <c r="E7" s="146"/>
      <c r="F7" s="148"/>
      <c r="G7" s="148"/>
      <c r="H7" s="148"/>
      <c r="I7" s="116"/>
    </row>
    <row r="8" spans="1:9" s="18" customFormat="1" ht="15.75" x14ac:dyDescent="0.25">
      <c r="A8" s="137"/>
      <c r="B8" s="141"/>
      <c r="C8" s="65"/>
      <c r="D8" s="149" t="s">
        <v>292</v>
      </c>
      <c r="E8" s="148" t="s">
        <v>293</v>
      </c>
      <c r="F8" s="150" t="s">
        <v>201</v>
      </c>
      <c r="G8" s="150"/>
      <c r="H8" s="150"/>
      <c r="I8" s="116"/>
    </row>
    <row r="9" spans="1:9" s="18" customFormat="1" ht="15.75" x14ac:dyDescent="0.25">
      <c r="A9" s="137" t="s">
        <v>85</v>
      </c>
      <c r="B9" s="141"/>
      <c r="C9" s="65"/>
      <c r="D9" s="145" t="s">
        <v>88</v>
      </c>
      <c r="E9" s="146"/>
      <c r="F9" s="148"/>
      <c r="G9" s="148"/>
      <c r="H9" s="148"/>
      <c r="I9" s="116"/>
    </row>
    <row r="10" spans="1:9" x14ac:dyDescent="0.3">
      <c r="A10" s="65"/>
      <c r="B10" s="65"/>
      <c r="C10" s="65"/>
      <c r="D10" s="151"/>
      <c r="E10" s="139"/>
      <c r="F10" s="140"/>
      <c r="G10" s="64"/>
      <c r="H10" s="136"/>
    </row>
    <row r="11" spans="1:9" x14ac:dyDescent="0.3">
      <c r="A11" s="379" t="s">
        <v>17</v>
      </c>
      <c r="B11" s="379"/>
      <c r="C11" s="379"/>
      <c r="D11" s="379"/>
      <c r="E11" s="379"/>
      <c r="F11" s="379"/>
      <c r="G11" s="379"/>
      <c r="H11" s="379"/>
    </row>
    <row r="12" spans="1:9" ht="18" customHeight="1" x14ac:dyDescent="0.3">
      <c r="A12" s="392" t="s">
        <v>301</v>
      </c>
      <c r="B12" s="392"/>
      <c r="C12" s="392"/>
      <c r="D12" s="392"/>
      <c r="E12" s="392"/>
      <c r="F12" s="392"/>
      <c r="G12" s="392"/>
      <c r="H12" s="392"/>
    </row>
    <row r="13" spans="1:9" hidden="1" x14ac:dyDescent="0.3">
      <c r="A13" s="152"/>
      <c r="B13" s="152"/>
      <c r="C13" s="152"/>
      <c r="D13" s="152"/>
      <c r="E13" s="152"/>
      <c r="F13" s="152"/>
      <c r="G13" s="152"/>
      <c r="H13" s="152"/>
    </row>
    <row r="14" spans="1:9" x14ac:dyDescent="0.3">
      <c r="A14" s="153"/>
      <c r="B14" s="153"/>
      <c r="C14" s="153"/>
      <c r="D14" s="153"/>
      <c r="E14" s="154"/>
      <c r="F14" s="134"/>
      <c r="G14" s="134"/>
      <c r="H14" s="155" t="s">
        <v>6</v>
      </c>
    </row>
    <row r="15" spans="1:9" ht="18.75" customHeight="1" x14ac:dyDescent="0.3">
      <c r="A15" s="383" t="s">
        <v>4</v>
      </c>
      <c r="B15" s="384"/>
      <c r="C15" s="384"/>
      <c r="D15" s="385"/>
      <c r="E15" s="373" t="s">
        <v>18</v>
      </c>
      <c r="F15" s="373" t="s">
        <v>0</v>
      </c>
      <c r="G15" s="380" t="s">
        <v>8</v>
      </c>
      <c r="H15" s="381"/>
    </row>
    <row r="16" spans="1:9" x14ac:dyDescent="0.3">
      <c r="A16" s="386"/>
      <c r="B16" s="387"/>
      <c r="C16" s="387"/>
      <c r="D16" s="388"/>
      <c r="E16" s="374"/>
      <c r="F16" s="374"/>
      <c r="G16" s="376" t="s">
        <v>3</v>
      </c>
      <c r="H16" s="382" t="s">
        <v>199</v>
      </c>
      <c r="I16" s="119"/>
    </row>
    <row r="17" spans="1:9" x14ac:dyDescent="0.3">
      <c r="A17" s="386"/>
      <c r="B17" s="387"/>
      <c r="C17" s="387"/>
      <c r="D17" s="388"/>
      <c r="E17" s="374"/>
      <c r="F17" s="374"/>
      <c r="G17" s="377"/>
      <c r="H17" s="382"/>
      <c r="I17" s="119"/>
    </row>
    <row r="18" spans="1:9" x14ac:dyDescent="0.3">
      <c r="A18" s="389"/>
      <c r="B18" s="390"/>
      <c r="C18" s="390"/>
      <c r="D18" s="391"/>
      <c r="E18" s="375"/>
      <c r="F18" s="375"/>
      <c r="G18" s="378"/>
      <c r="H18" s="382"/>
      <c r="I18" s="119"/>
    </row>
    <row r="19" spans="1:9" x14ac:dyDescent="0.3">
      <c r="A19" s="393" t="s">
        <v>1</v>
      </c>
      <c r="B19" s="394"/>
      <c r="C19" s="394"/>
      <c r="D19" s="395"/>
      <c r="E19" s="162" t="s">
        <v>7</v>
      </c>
      <c r="F19" s="163" t="s">
        <v>21</v>
      </c>
      <c r="G19" s="163" t="s">
        <v>22</v>
      </c>
      <c r="H19" s="163" t="s">
        <v>23</v>
      </c>
    </row>
    <row r="20" spans="1:9" ht="30" customHeight="1" x14ac:dyDescent="0.3">
      <c r="A20" s="364" t="s">
        <v>13</v>
      </c>
      <c r="B20" s="365"/>
      <c r="C20" s="365"/>
      <c r="D20" s="365"/>
      <c r="E20" s="164">
        <v>1000</v>
      </c>
      <c r="F20" s="165">
        <v>1</v>
      </c>
      <c r="G20" s="165"/>
      <c r="H20" s="165"/>
      <c r="I20" s="116" t="s">
        <v>296</v>
      </c>
    </row>
    <row r="21" spans="1:9" x14ac:dyDescent="0.3">
      <c r="A21" s="156" t="s">
        <v>12</v>
      </c>
      <c r="B21" s="166"/>
      <c r="C21" s="167"/>
      <c r="D21" s="168"/>
      <c r="E21" s="169"/>
      <c r="F21" s="169"/>
      <c r="G21" s="169"/>
      <c r="H21" s="169"/>
    </row>
    <row r="22" spans="1:9" s="33" customFormat="1" x14ac:dyDescent="0.3">
      <c r="A22" s="170"/>
      <c r="B22" s="171"/>
      <c r="C22" s="171" t="s">
        <v>27</v>
      </c>
      <c r="D22" s="172"/>
      <c r="E22" s="173"/>
      <c r="F22" s="173"/>
      <c r="G22" s="173"/>
      <c r="H22" s="173"/>
      <c r="I22" s="118"/>
    </row>
    <row r="23" spans="1:9" x14ac:dyDescent="0.3">
      <c r="A23" s="174"/>
      <c r="B23" s="175"/>
      <c r="C23" s="176"/>
      <c r="D23" s="177" t="s">
        <v>30</v>
      </c>
      <c r="E23" s="178" t="s">
        <v>33</v>
      </c>
      <c r="F23" s="179"/>
      <c r="G23" s="179"/>
      <c r="H23" s="180"/>
    </row>
    <row r="24" spans="1:9" x14ac:dyDescent="0.3">
      <c r="A24" s="174"/>
      <c r="B24" s="175"/>
      <c r="C24" s="176"/>
      <c r="D24" s="177" t="s">
        <v>31</v>
      </c>
      <c r="E24" s="178" t="s">
        <v>34</v>
      </c>
      <c r="F24" s="179"/>
      <c r="G24" s="179"/>
      <c r="H24" s="180"/>
    </row>
    <row r="25" spans="1:9" s="33" customFormat="1" x14ac:dyDescent="0.3">
      <c r="A25" s="170"/>
      <c r="B25" s="171"/>
      <c r="C25" s="171" t="s">
        <v>28</v>
      </c>
      <c r="D25" s="172"/>
      <c r="E25" s="173"/>
      <c r="F25" s="173"/>
      <c r="G25" s="173"/>
      <c r="H25" s="173"/>
      <c r="I25" s="118"/>
    </row>
    <row r="26" spans="1:9" ht="31.5" x14ac:dyDescent="0.3">
      <c r="A26" s="174"/>
      <c r="B26" s="175"/>
      <c r="C26" s="175"/>
      <c r="D26" s="181" t="s">
        <v>109</v>
      </c>
      <c r="E26" s="178" t="s">
        <v>35</v>
      </c>
      <c r="F26" s="179"/>
      <c r="G26" s="179"/>
      <c r="H26" s="180"/>
    </row>
    <row r="27" spans="1:9" ht="31.5" x14ac:dyDescent="0.3">
      <c r="A27" s="174"/>
      <c r="B27" s="175"/>
      <c r="C27" s="175"/>
      <c r="D27" s="181" t="s">
        <v>110</v>
      </c>
      <c r="E27" s="178" t="s">
        <v>36</v>
      </c>
      <c r="F27" s="179">
        <v>1</v>
      </c>
      <c r="G27" s="179"/>
      <c r="H27" s="180"/>
    </row>
    <row r="28" spans="1:9" ht="30" customHeight="1" x14ac:dyDescent="0.3">
      <c r="A28" s="364" t="s">
        <v>14</v>
      </c>
      <c r="B28" s="365"/>
      <c r="C28" s="365"/>
      <c r="D28" s="365"/>
      <c r="E28" s="164" t="s">
        <v>37</v>
      </c>
      <c r="F28" s="165">
        <f>F29+F36</f>
        <v>200</v>
      </c>
      <c r="G28" s="165">
        <f>G29+G36</f>
        <v>75</v>
      </c>
      <c r="H28" s="165">
        <f>H29+H36</f>
        <v>1</v>
      </c>
      <c r="I28" s="116" t="s">
        <v>296</v>
      </c>
    </row>
    <row r="29" spans="1:9" x14ac:dyDescent="0.3">
      <c r="A29" s="182" t="s">
        <v>29</v>
      </c>
      <c r="B29" s="183"/>
      <c r="C29" s="183"/>
      <c r="D29" s="184"/>
      <c r="E29" s="185" t="s">
        <v>38</v>
      </c>
      <c r="F29" s="186">
        <f>SUM(F30:F35)</f>
        <v>69</v>
      </c>
      <c r="G29" s="186">
        <f>SUM(G30:G35)</f>
        <v>23</v>
      </c>
      <c r="H29" s="186">
        <f>SUM(H30:H35)</f>
        <v>0</v>
      </c>
      <c r="I29" s="116" t="s">
        <v>118</v>
      </c>
    </row>
    <row r="30" spans="1:9" x14ac:dyDescent="0.3">
      <c r="A30" s="187"/>
      <c r="B30" s="188" t="s">
        <v>32</v>
      </c>
      <c r="C30" s="188"/>
      <c r="D30" s="189"/>
      <c r="E30" s="190" t="s">
        <v>40</v>
      </c>
      <c r="F30" s="179">
        <v>2</v>
      </c>
      <c r="G30" s="179">
        <v>1</v>
      </c>
      <c r="H30" s="180"/>
    </row>
    <row r="31" spans="1:9" x14ac:dyDescent="0.3">
      <c r="A31" s="187"/>
      <c r="B31" s="188" t="s">
        <v>113</v>
      </c>
      <c r="C31" s="188"/>
      <c r="D31" s="189"/>
      <c r="E31" s="190" t="s">
        <v>41</v>
      </c>
      <c r="F31" s="179">
        <v>37</v>
      </c>
      <c r="G31" s="179">
        <v>12</v>
      </c>
      <c r="H31" s="180"/>
    </row>
    <row r="32" spans="1:9" x14ac:dyDescent="0.3">
      <c r="A32" s="187"/>
      <c r="B32" s="188" t="s">
        <v>114</v>
      </c>
      <c r="C32" s="188"/>
      <c r="D32" s="189"/>
      <c r="E32" s="190" t="s">
        <v>42</v>
      </c>
      <c r="F32" s="179">
        <v>29</v>
      </c>
      <c r="G32" s="179">
        <v>10</v>
      </c>
      <c r="H32" s="180"/>
    </row>
    <row r="33" spans="1:9" x14ac:dyDescent="0.3">
      <c r="A33" s="187"/>
      <c r="B33" s="188" t="s">
        <v>115</v>
      </c>
      <c r="C33" s="188"/>
      <c r="D33" s="189"/>
      <c r="E33" s="190" t="s">
        <v>43</v>
      </c>
      <c r="F33" s="179">
        <v>1</v>
      </c>
      <c r="G33" s="179"/>
      <c r="H33" s="180"/>
    </row>
    <row r="34" spans="1:9" x14ac:dyDescent="0.3">
      <c r="A34" s="187"/>
      <c r="B34" s="188" t="s">
        <v>116</v>
      </c>
      <c r="C34" s="188"/>
      <c r="D34" s="189"/>
      <c r="E34" s="190" t="s">
        <v>44</v>
      </c>
      <c r="F34" s="179"/>
      <c r="G34" s="179"/>
      <c r="H34" s="180"/>
    </row>
    <row r="35" spans="1:9" s="33" customFormat="1" x14ac:dyDescent="0.3">
      <c r="A35" s="187"/>
      <c r="B35" s="188" t="s">
        <v>117</v>
      </c>
      <c r="C35" s="188"/>
      <c r="D35" s="189"/>
      <c r="E35" s="190" t="s">
        <v>45</v>
      </c>
      <c r="F35" s="179"/>
      <c r="G35" s="179"/>
      <c r="H35" s="180"/>
      <c r="I35" s="118"/>
    </row>
    <row r="36" spans="1:9" s="33" customFormat="1" x14ac:dyDescent="0.3">
      <c r="A36" s="182" t="s">
        <v>304</v>
      </c>
      <c r="B36" s="191"/>
      <c r="C36" s="191"/>
      <c r="D36" s="192"/>
      <c r="E36" s="193" t="s">
        <v>39</v>
      </c>
      <c r="F36" s="186">
        <f>SUM(F37:F42)</f>
        <v>131</v>
      </c>
      <c r="G36" s="186">
        <f>SUM(G37:G42)</f>
        <v>52</v>
      </c>
      <c r="H36" s="186">
        <f>SUM(H37:H42)</f>
        <v>1</v>
      </c>
      <c r="I36" s="118" t="s">
        <v>118</v>
      </c>
    </row>
    <row r="37" spans="1:9" x14ac:dyDescent="0.3">
      <c r="A37" s="187"/>
      <c r="B37" s="188" t="s">
        <v>32</v>
      </c>
      <c r="C37" s="188"/>
      <c r="D37" s="189"/>
      <c r="E37" s="178" t="s">
        <v>57</v>
      </c>
      <c r="F37" s="179">
        <v>2</v>
      </c>
      <c r="G37" s="179"/>
      <c r="H37" s="180"/>
    </row>
    <row r="38" spans="1:9" x14ac:dyDescent="0.3">
      <c r="A38" s="187"/>
      <c r="B38" s="188" t="s">
        <v>113</v>
      </c>
      <c r="C38" s="188"/>
      <c r="D38" s="189"/>
      <c r="E38" s="178" t="s">
        <v>58</v>
      </c>
      <c r="F38" s="179">
        <v>87</v>
      </c>
      <c r="G38" s="179">
        <v>39</v>
      </c>
      <c r="H38" s="180"/>
    </row>
    <row r="39" spans="1:9" x14ac:dyDescent="0.3">
      <c r="A39" s="187"/>
      <c r="B39" s="188" t="s">
        <v>114</v>
      </c>
      <c r="C39" s="188"/>
      <c r="D39" s="189"/>
      <c r="E39" s="178" t="s">
        <v>59</v>
      </c>
      <c r="F39" s="179">
        <v>42</v>
      </c>
      <c r="G39" s="179">
        <v>13</v>
      </c>
      <c r="H39" s="180">
        <v>1</v>
      </c>
    </row>
    <row r="40" spans="1:9" x14ac:dyDescent="0.3">
      <c r="A40" s="187"/>
      <c r="B40" s="188" t="s">
        <v>115</v>
      </c>
      <c r="C40" s="188"/>
      <c r="D40" s="189"/>
      <c r="E40" s="178" t="s">
        <v>60</v>
      </c>
      <c r="F40" s="179"/>
      <c r="G40" s="179"/>
      <c r="H40" s="180"/>
    </row>
    <row r="41" spans="1:9" x14ac:dyDescent="0.3">
      <c r="A41" s="187"/>
      <c r="B41" s="188" t="s">
        <v>116</v>
      </c>
      <c r="C41" s="188"/>
      <c r="D41" s="189"/>
      <c r="E41" s="178" t="s">
        <v>61</v>
      </c>
      <c r="F41" s="179"/>
      <c r="G41" s="179"/>
      <c r="H41" s="180"/>
    </row>
    <row r="42" spans="1:9" s="33" customFormat="1" x14ac:dyDescent="0.3">
      <c r="A42" s="187"/>
      <c r="B42" s="188" t="s">
        <v>117</v>
      </c>
      <c r="C42" s="188"/>
      <c r="D42" s="189"/>
      <c r="E42" s="178" t="s">
        <v>62</v>
      </c>
      <c r="F42" s="179"/>
      <c r="G42" s="179"/>
      <c r="H42" s="180"/>
      <c r="I42" s="118"/>
    </row>
    <row r="43" spans="1:9" ht="38.1" customHeight="1" x14ac:dyDescent="0.3">
      <c r="A43" s="399" t="s">
        <v>305</v>
      </c>
      <c r="B43" s="400"/>
      <c r="C43" s="400"/>
      <c r="D43" s="400"/>
      <c r="E43" s="194" t="s">
        <v>108</v>
      </c>
      <c r="F43" s="165">
        <f>SUM(F44:F49)</f>
        <v>146</v>
      </c>
      <c r="G43" s="165">
        <f t="shared" ref="G43:H43" si="0">SUM(G44:G49)</f>
        <v>53</v>
      </c>
      <c r="H43" s="165">
        <f t="shared" si="0"/>
        <v>1</v>
      </c>
      <c r="I43" s="116" t="s">
        <v>296</v>
      </c>
    </row>
    <row r="44" spans="1:9" x14ac:dyDescent="0.3">
      <c r="A44" s="187" t="s">
        <v>306</v>
      </c>
      <c r="B44" s="188"/>
      <c r="C44" s="188"/>
      <c r="D44" s="188"/>
      <c r="E44" s="178" t="s">
        <v>63</v>
      </c>
      <c r="F44" s="179"/>
      <c r="G44" s="179"/>
      <c r="H44" s="180"/>
    </row>
    <row r="45" spans="1:9" x14ac:dyDescent="0.3">
      <c r="A45" s="187" t="s">
        <v>307</v>
      </c>
      <c r="B45" s="188"/>
      <c r="C45" s="188"/>
      <c r="D45" s="188"/>
      <c r="E45" s="178" t="s">
        <v>64</v>
      </c>
      <c r="F45" s="179">
        <v>4</v>
      </c>
      <c r="G45" s="179">
        <v>4</v>
      </c>
      <c r="H45" s="180"/>
    </row>
    <row r="46" spans="1:9" x14ac:dyDescent="0.3">
      <c r="A46" s="187" t="s">
        <v>308</v>
      </c>
      <c r="B46" s="188"/>
      <c r="C46" s="188"/>
      <c r="D46" s="188"/>
      <c r="E46" s="178" t="s">
        <v>65</v>
      </c>
      <c r="F46" s="179">
        <v>5</v>
      </c>
      <c r="G46" s="179">
        <v>2</v>
      </c>
      <c r="H46" s="180"/>
    </row>
    <row r="47" spans="1:9" x14ac:dyDescent="0.3">
      <c r="A47" s="187" t="s">
        <v>309</v>
      </c>
      <c r="B47" s="188"/>
      <c r="C47" s="188"/>
      <c r="D47" s="188"/>
      <c r="E47" s="178" t="s">
        <v>66</v>
      </c>
      <c r="F47" s="179">
        <v>89</v>
      </c>
      <c r="G47" s="179">
        <v>28</v>
      </c>
      <c r="H47" s="180"/>
    </row>
    <row r="48" spans="1:9" x14ac:dyDescent="0.3">
      <c r="A48" s="187" t="s">
        <v>310</v>
      </c>
      <c r="B48" s="188"/>
      <c r="C48" s="188"/>
      <c r="D48" s="188"/>
      <c r="E48" s="178" t="s">
        <v>67</v>
      </c>
      <c r="F48" s="179">
        <v>42</v>
      </c>
      <c r="G48" s="179">
        <v>17</v>
      </c>
      <c r="H48" s="180"/>
    </row>
    <row r="49" spans="1:9" x14ac:dyDescent="0.3">
      <c r="A49" s="187" t="s">
        <v>311</v>
      </c>
      <c r="B49" s="188"/>
      <c r="C49" s="188"/>
      <c r="D49" s="188"/>
      <c r="E49" s="178" t="s">
        <v>68</v>
      </c>
      <c r="F49" s="179">
        <v>6</v>
      </c>
      <c r="G49" s="179">
        <v>2</v>
      </c>
      <c r="H49" s="180">
        <v>1</v>
      </c>
    </row>
    <row r="50" spans="1:9" ht="38.1" customHeight="1" x14ac:dyDescent="0.3">
      <c r="A50" s="399" t="s">
        <v>312</v>
      </c>
      <c r="B50" s="400"/>
      <c r="C50" s="400"/>
      <c r="D50" s="400"/>
      <c r="E50" s="164" t="s">
        <v>107</v>
      </c>
      <c r="F50" s="165">
        <f>SUM(F51:F52)</f>
        <v>199</v>
      </c>
      <c r="G50" s="165">
        <f t="shared" ref="G50:H50" si="1">SUM(G51:G52)</f>
        <v>103</v>
      </c>
      <c r="H50" s="165">
        <f t="shared" si="1"/>
        <v>0</v>
      </c>
      <c r="I50" s="116" t="s">
        <v>296</v>
      </c>
    </row>
    <row r="51" spans="1:9" x14ac:dyDescent="0.3">
      <c r="A51" s="396" t="s">
        <v>156</v>
      </c>
      <c r="B51" s="397"/>
      <c r="C51" s="397"/>
      <c r="D51" s="398"/>
      <c r="E51" s="178" t="s">
        <v>69</v>
      </c>
      <c r="F51" s="179">
        <v>54</v>
      </c>
      <c r="G51" s="179">
        <v>22</v>
      </c>
      <c r="H51" s="180"/>
    </row>
    <row r="52" spans="1:9" x14ac:dyDescent="0.3">
      <c r="A52" s="396" t="s">
        <v>157</v>
      </c>
      <c r="B52" s="397"/>
      <c r="C52" s="397"/>
      <c r="D52" s="398"/>
      <c r="E52" s="178" t="s">
        <v>70</v>
      </c>
      <c r="F52" s="179">
        <v>145</v>
      </c>
      <c r="G52" s="179">
        <v>81</v>
      </c>
      <c r="H52" s="180"/>
    </row>
    <row r="53" spans="1:9" ht="21.95" customHeight="1" x14ac:dyDescent="0.3">
      <c r="A53" s="364" t="s">
        <v>72</v>
      </c>
      <c r="B53" s="365"/>
      <c r="C53" s="365"/>
      <c r="D53" s="365"/>
      <c r="E53" s="164">
        <v>1400</v>
      </c>
      <c r="F53" s="165">
        <f>SUM(F54:F56)</f>
        <v>2</v>
      </c>
      <c r="G53" s="165">
        <f>SUM(G54:G56)</f>
        <v>0</v>
      </c>
      <c r="H53" s="165">
        <f>SUM(H54:H56)</f>
        <v>0</v>
      </c>
      <c r="I53" s="116" t="s">
        <v>296</v>
      </c>
    </row>
    <row r="54" spans="1:9" ht="87.95" customHeight="1" x14ac:dyDescent="0.3">
      <c r="A54" s="366" t="s">
        <v>313</v>
      </c>
      <c r="B54" s="367"/>
      <c r="C54" s="367"/>
      <c r="D54" s="368"/>
      <c r="E54" s="178" t="s">
        <v>71</v>
      </c>
      <c r="F54" s="179">
        <v>2</v>
      </c>
      <c r="G54" s="179"/>
      <c r="H54" s="180"/>
    </row>
    <row r="55" spans="1:9" ht="50.1" customHeight="1" x14ac:dyDescent="0.3">
      <c r="A55" s="366" t="s">
        <v>314</v>
      </c>
      <c r="B55" s="367"/>
      <c r="C55" s="367"/>
      <c r="D55" s="368"/>
      <c r="E55" s="178" t="s">
        <v>73</v>
      </c>
      <c r="F55" s="179"/>
      <c r="G55" s="179"/>
      <c r="H55" s="180"/>
    </row>
    <row r="56" spans="1:9" ht="60" customHeight="1" x14ac:dyDescent="0.3">
      <c r="A56" s="366" t="s">
        <v>315</v>
      </c>
      <c r="B56" s="367"/>
      <c r="C56" s="367"/>
      <c r="D56" s="368"/>
      <c r="E56" s="178" t="s">
        <v>74</v>
      </c>
      <c r="F56" s="179"/>
      <c r="G56" s="179"/>
      <c r="H56" s="180"/>
    </row>
    <row r="57" spans="1:9" ht="21.95" customHeight="1" x14ac:dyDescent="0.3">
      <c r="A57" s="364" t="s">
        <v>89</v>
      </c>
      <c r="B57" s="365"/>
      <c r="C57" s="365"/>
      <c r="D57" s="365"/>
      <c r="E57" s="195"/>
      <c r="F57" s="196"/>
      <c r="G57" s="196"/>
      <c r="H57" s="197"/>
    </row>
    <row r="58" spans="1:9" x14ac:dyDescent="0.3">
      <c r="A58" s="198" t="s">
        <v>46</v>
      </c>
      <c r="B58" s="199"/>
      <c r="C58" s="199"/>
      <c r="D58" s="200"/>
      <c r="E58" s="178" t="s">
        <v>75</v>
      </c>
      <c r="F58" s="179"/>
      <c r="G58" s="179"/>
      <c r="H58" s="180"/>
    </row>
    <row r="59" spans="1:9" x14ac:dyDescent="0.3">
      <c r="A59" s="198" t="s">
        <v>47</v>
      </c>
      <c r="B59" s="199"/>
      <c r="C59" s="199"/>
      <c r="D59" s="200"/>
      <c r="E59" s="178" t="s">
        <v>76</v>
      </c>
      <c r="F59" s="179"/>
      <c r="G59" s="179"/>
      <c r="H59" s="180"/>
    </row>
    <row r="60" spans="1:9" x14ac:dyDescent="0.3">
      <c r="A60" s="198" t="s">
        <v>316</v>
      </c>
      <c r="B60" s="199"/>
      <c r="C60" s="199"/>
      <c r="D60" s="200"/>
      <c r="E60" s="178" t="s">
        <v>77</v>
      </c>
      <c r="F60" s="179"/>
      <c r="G60" s="179"/>
      <c r="H60" s="180"/>
    </row>
    <row r="61" spans="1:9" ht="21.95" customHeight="1" x14ac:dyDescent="0.3">
      <c r="A61" s="364" t="s">
        <v>317</v>
      </c>
      <c r="B61" s="365"/>
      <c r="C61" s="365"/>
      <c r="D61" s="365"/>
      <c r="E61" s="164" t="s">
        <v>112</v>
      </c>
      <c r="F61" s="165">
        <f>SUM(F62:F64)</f>
        <v>200</v>
      </c>
      <c r="G61" s="165">
        <f>SUM(G62:G64)</f>
        <v>75</v>
      </c>
      <c r="H61" s="165">
        <f>SUM(H62:H64)</f>
        <v>0</v>
      </c>
      <c r="I61" s="116" t="s">
        <v>296</v>
      </c>
    </row>
    <row r="62" spans="1:9" ht="80.099999999999994" customHeight="1" x14ac:dyDescent="0.3">
      <c r="A62" s="366" t="s">
        <v>232</v>
      </c>
      <c r="B62" s="367"/>
      <c r="C62" s="367"/>
      <c r="D62" s="368"/>
      <c r="E62" s="178" t="s">
        <v>78</v>
      </c>
      <c r="F62" s="179">
        <v>55</v>
      </c>
      <c r="G62" s="179">
        <v>26</v>
      </c>
      <c r="H62" s="180"/>
    </row>
    <row r="63" spans="1:9" ht="65.099999999999994" customHeight="1" x14ac:dyDescent="0.3">
      <c r="A63" s="366" t="s">
        <v>233</v>
      </c>
      <c r="B63" s="367"/>
      <c r="C63" s="367"/>
      <c r="D63" s="368"/>
      <c r="E63" s="178" t="s">
        <v>79</v>
      </c>
      <c r="F63" s="179">
        <v>75</v>
      </c>
      <c r="G63" s="179">
        <v>19</v>
      </c>
      <c r="H63" s="180"/>
    </row>
    <row r="64" spans="1:9" ht="50.1" customHeight="1" x14ac:dyDescent="0.3">
      <c r="A64" s="366" t="s">
        <v>234</v>
      </c>
      <c r="B64" s="367"/>
      <c r="C64" s="367"/>
      <c r="D64" s="368"/>
      <c r="E64" s="178" t="s">
        <v>80</v>
      </c>
      <c r="F64" s="179">
        <v>70</v>
      </c>
      <c r="G64" s="179">
        <v>30</v>
      </c>
      <c r="H64" s="180"/>
    </row>
    <row r="65" spans="1:9" ht="21.95" customHeight="1" x14ac:dyDescent="0.3">
      <c r="A65" s="364" t="s">
        <v>95</v>
      </c>
      <c r="B65" s="365"/>
      <c r="C65" s="365"/>
      <c r="D65" s="365"/>
      <c r="E65" s="164" t="s">
        <v>111</v>
      </c>
      <c r="F65" s="165">
        <f>SUM(F66:F70)</f>
        <v>200</v>
      </c>
      <c r="G65" s="165">
        <f>SUM(G66:G70)</f>
        <v>75</v>
      </c>
      <c r="H65" s="165">
        <f>SUM(H66:H70)</f>
        <v>0</v>
      </c>
      <c r="I65" s="116" t="s">
        <v>296</v>
      </c>
    </row>
    <row r="66" spans="1:9" x14ac:dyDescent="0.3">
      <c r="A66" s="187" t="s">
        <v>96</v>
      </c>
      <c r="B66" s="188"/>
      <c r="C66" s="188"/>
      <c r="D66" s="189"/>
      <c r="E66" s="190" t="s">
        <v>101</v>
      </c>
      <c r="F66" s="179"/>
      <c r="G66" s="179"/>
      <c r="H66" s="180"/>
    </row>
    <row r="67" spans="1:9" x14ac:dyDescent="0.3">
      <c r="A67" s="187" t="s">
        <v>97</v>
      </c>
      <c r="B67" s="188"/>
      <c r="C67" s="188"/>
      <c r="D67" s="189"/>
      <c r="E67" s="190" t="s">
        <v>102</v>
      </c>
      <c r="F67" s="179">
        <v>27</v>
      </c>
      <c r="G67" s="179">
        <v>3</v>
      </c>
      <c r="H67" s="180"/>
    </row>
    <row r="68" spans="1:9" x14ac:dyDescent="0.3">
      <c r="A68" s="187" t="s">
        <v>98</v>
      </c>
      <c r="B68" s="188"/>
      <c r="C68" s="188"/>
      <c r="D68" s="189"/>
      <c r="E68" s="190" t="s">
        <v>103</v>
      </c>
      <c r="F68" s="179">
        <v>60</v>
      </c>
      <c r="G68" s="179">
        <v>18</v>
      </c>
      <c r="H68" s="180"/>
    </row>
    <row r="69" spans="1:9" x14ac:dyDescent="0.3">
      <c r="A69" s="187" t="s">
        <v>99</v>
      </c>
      <c r="B69" s="188"/>
      <c r="C69" s="188"/>
      <c r="D69" s="189"/>
      <c r="E69" s="190" t="s">
        <v>104</v>
      </c>
      <c r="F69" s="179">
        <v>94</v>
      </c>
      <c r="G69" s="179">
        <v>45</v>
      </c>
      <c r="H69" s="180"/>
    </row>
    <row r="70" spans="1:9" x14ac:dyDescent="0.3">
      <c r="A70" s="187" t="s">
        <v>100</v>
      </c>
      <c r="B70" s="188"/>
      <c r="C70" s="188"/>
      <c r="D70" s="189"/>
      <c r="E70" s="190" t="s">
        <v>105</v>
      </c>
      <c r="F70" s="179">
        <v>19</v>
      </c>
      <c r="G70" s="179">
        <v>9</v>
      </c>
      <c r="H70" s="180"/>
    </row>
    <row r="71" spans="1:9" ht="9.9499999999999993" customHeight="1" x14ac:dyDescent="0.3">
      <c r="A71" s="34"/>
      <c r="B71" s="34"/>
      <c r="C71" s="34"/>
      <c r="D71" s="34"/>
      <c r="E71" s="15"/>
    </row>
    <row r="72" spans="1:9" x14ac:dyDescent="0.3">
      <c r="A72" s="35"/>
      <c r="B72" s="35"/>
      <c r="C72" s="35"/>
      <c r="D72" s="371" t="s">
        <v>303</v>
      </c>
      <c r="E72" s="371"/>
      <c r="F72" s="371"/>
      <c r="G72" s="371"/>
      <c r="H72" s="371"/>
    </row>
    <row r="73" spans="1:9" s="66" customFormat="1" ht="24.95" customHeight="1" x14ac:dyDescent="0.25">
      <c r="A73" s="409" t="s">
        <v>2</v>
      </c>
      <c r="B73" s="409"/>
      <c r="C73" s="409"/>
      <c r="D73" s="409"/>
      <c r="E73" s="372" t="s">
        <v>302</v>
      </c>
      <c r="F73" s="372"/>
      <c r="G73" s="372"/>
      <c r="H73" s="372"/>
      <c r="I73" s="116"/>
    </row>
    <row r="74" spans="1:9" s="66" customFormat="1" ht="24.95" customHeight="1" x14ac:dyDescent="0.25">
      <c r="A74" s="157"/>
      <c r="B74" s="157"/>
      <c r="C74" s="157"/>
      <c r="D74" s="157"/>
      <c r="E74" s="158"/>
      <c r="F74" s="158"/>
      <c r="G74" s="158"/>
      <c r="H74" s="158"/>
      <c r="I74" s="116"/>
    </row>
    <row r="75" spans="1:9" ht="35.1" customHeight="1" x14ac:dyDescent="0.3">
      <c r="A75" s="369"/>
      <c r="B75" s="369"/>
      <c r="C75" s="370"/>
      <c r="D75" s="370"/>
      <c r="E75" s="370"/>
      <c r="F75" s="370"/>
      <c r="G75" s="370"/>
      <c r="H75" s="370"/>
    </row>
    <row r="76" spans="1:9" ht="54.95" customHeight="1" x14ac:dyDescent="0.3">
      <c r="A76" s="363"/>
      <c r="B76" s="363"/>
      <c r="C76" s="363"/>
      <c r="D76" s="363"/>
      <c r="E76" s="363"/>
      <c r="F76" s="363"/>
      <c r="G76" s="363"/>
      <c r="H76" s="363"/>
    </row>
    <row r="77" spans="1:9" ht="69.95" customHeight="1" x14ac:dyDescent="0.3">
      <c r="A77" s="363"/>
      <c r="B77" s="363"/>
      <c r="C77" s="363"/>
      <c r="D77" s="363"/>
      <c r="E77" s="363"/>
      <c r="F77" s="363"/>
      <c r="G77" s="363"/>
      <c r="H77" s="363"/>
    </row>
    <row r="78" spans="1:9" ht="69.95" customHeight="1" x14ac:dyDescent="0.3">
      <c r="A78" s="363"/>
      <c r="B78" s="363"/>
      <c r="C78" s="363"/>
      <c r="D78" s="363"/>
      <c r="E78" s="363"/>
      <c r="F78" s="363"/>
      <c r="G78" s="363"/>
      <c r="H78" s="363"/>
    </row>
    <row r="79" spans="1:9" s="36" customFormat="1" ht="15.75" x14ac:dyDescent="0.25">
      <c r="I79" s="116"/>
    </row>
    <row r="80" spans="1:9" s="36" customFormat="1" ht="15.75" x14ac:dyDescent="0.25">
      <c r="I80" s="116"/>
    </row>
    <row r="81" spans="6:9" s="36" customFormat="1" ht="15.75" x14ac:dyDescent="0.25">
      <c r="I81" s="116"/>
    </row>
    <row r="82" spans="6:9" s="36" customFormat="1" ht="11.25" customHeight="1" x14ac:dyDescent="0.25">
      <c r="I82" s="116"/>
    </row>
    <row r="83" spans="6:9" s="36" customFormat="1" ht="11.25" customHeight="1" x14ac:dyDescent="0.25">
      <c r="I83" s="116"/>
    </row>
    <row r="84" spans="6:9" s="36" customFormat="1" ht="11.25" customHeight="1" x14ac:dyDescent="0.25">
      <c r="I84" s="116"/>
    </row>
    <row r="85" spans="6:9" s="36" customFormat="1" ht="11.25" customHeight="1" x14ac:dyDescent="0.25">
      <c r="I85" s="116"/>
    </row>
    <row r="86" spans="6:9" s="36" customFormat="1" ht="11.25" customHeight="1" x14ac:dyDescent="0.25">
      <c r="I86" s="116"/>
    </row>
    <row r="87" spans="6:9" x14ac:dyDescent="0.3">
      <c r="F87" s="38"/>
      <c r="G87" s="38"/>
    </row>
    <row r="88" spans="6:9" x14ac:dyDescent="0.3">
      <c r="F88" s="38"/>
      <c r="G88" s="38"/>
    </row>
    <row r="89" spans="6:9" x14ac:dyDescent="0.3">
      <c r="F89" s="38"/>
      <c r="G89" s="38"/>
    </row>
    <row r="90" spans="6:9" x14ac:dyDescent="0.3">
      <c r="F90" s="38"/>
      <c r="G90" s="38"/>
    </row>
    <row r="91" spans="6:9" x14ac:dyDescent="0.3">
      <c r="F91" s="38"/>
      <c r="G91" s="38"/>
    </row>
    <row r="92" spans="6:9" x14ac:dyDescent="0.3">
      <c r="F92" s="38"/>
      <c r="G92" s="38"/>
    </row>
    <row r="93" spans="6:9" x14ac:dyDescent="0.3">
      <c r="F93" s="38"/>
      <c r="G93" s="38"/>
    </row>
    <row r="94" spans="6:9" x14ac:dyDescent="0.3">
      <c r="F94" s="38"/>
      <c r="G94" s="38"/>
    </row>
    <row r="95" spans="6:9" x14ac:dyDescent="0.3">
      <c r="F95" s="38"/>
      <c r="G95" s="38"/>
    </row>
    <row r="96" spans="6:9" x14ac:dyDescent="0.3">
      <c r="F96" s="38"/>
      <c r="G96" s="38"/>
    </row>
    <row r="97" spans="6:7" x14ac:dyDescent="0.3">
      <c r="F97" s="38"/>
      <c r="G97" s="38"/>
    </row>
  </sheetData>
  <sheetProtection autoFilter="0" pivotTables="0"/>
  <autoFilter ref="A19:Y70">
    <filterColumn colId="0" showButton="0"/>
    <filterColumn colId="1" showButton="0"/>
    <filterColumn colId="2" showButton="0"/>
  </autoFilter>
  <mergeCells count="32">
    <mergeCell ref="A55:D55"/>
    <mergeCell ref="A56:D56"/>
    <mergeCell ref="A19:D19"/>
    <mergeCell ref="A51:D51"/>
    <mergeCell ref="A52:D52"/>
    <mergeCell ref="A54:D54"/>
    <mergeCell ref="A43:D43"/>
    <mergeCell ref="A53:D53"/>
    <mergeCell ref="A50:D50"/>
    <mergeCell ref="A20:D20"/>
    <mergeCell ref="A28:D28"/>
    <mergeCell ref="E15:E18"/>
    <mergeCell ref="G16:G18"/>
    <mergeCell ref="A11:H11"/>
    <mergeCell ref="G15:H15"/>
    <mergeCell ref="F15:F18"/>
    <mergeCell ref="H16:H18"/>
    <mergeCell ref="A15:D18"/>
    <mergeCell ref="A12:H12"/>
    <mergeCell ref="A77:H77"/>
    <mergeCell ref="A78:H78"/>
    <mergeCell ref="A61:D61"/>
    <mergeCell ref="A57:D57"/>
    <mergeCell ref="A62:D62"/>
    <mergeCell ref="A64:D64"/>
    <mergeCell ref="A63:D63"/>
    <mergeCell ref="A75:H75"/>
    <mergeCell ref="A76:H76"/>
    <mergeCell ref="A65:D65"/>
    <mergeCell ref="D72:H72"/>
    <mergeCell ref="E73:H73"/>
    <mergeCell ref="A73:D73"/>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36"/>
  <sheetViews>
    <sheetView showZeros="0" tabSelected="1" zoomScale="80" zoomScaleNormal="80" workbookViewId="0">
      <selection activeCell="A13" sqref="A13"/>
    </sheetView>
  </sheetViews>
  <sheetFormatPr defaultRowHeight="18.75" x14ac:dyDescent="0.3"/>
  <cols>
    <col min="1" max="1" width="9.77734375" style="43" customWidth="1"/>
    <col min="2" max="2" width="4.109375" style="43" customWidth="1"/>
    <col min="3" max="3" width="26.33203125" style="43" customWidth="1"/>
    <col min="4" max="4" width="14.77734375" style="50" customWidth="1"/>
    <col min="5" max="5" width="10.77734375" style="43" customWidth="1"/>
    <col min="6" max="7" width="8.77734375" style="43" customWidth="1"/>
    <col min="8" max="16" width="7.77734375" style="43" customWidth="1"/>
    <col min="17" max="17" width="3.21875" style="14" customWidth="1"/>
    <col min="18" max="33" width="3.21875" style="43" customWidth="1"/>
    <col min="34" max="16384" width="8.88671875" style="43"/>
  </cols>
  <sheetData>
    <row r="1" spans="1:17" x14ac:dyDescent="0.3">
      <c r="P1" s="42" t="s">
        <v>119</v>
      </c>
    </row>
    <row r="2" spans="1:17" x14ac:dyDescent="0.3">
      <c r="A2" s="9" t="s">
        <v>50</v>
      </c>
      <c r="B2" s="10"/>
      <c r="C2" s="10"/>
      <c r="D2" s="11"/>
      <c r="E2" s="11"/>
      <c r="F2" s="12"/>
      <c r="G2" s="40"/>
      <c r="H2" s="40"/>
      <c r="I2" s="40"/>
      <c r="J2" s="40"/>
      <c r="K2" s="41"/>
      <c r="L2" s="41"/>
      <c r="M2" s="41"/>
      <c r="N2" s="41"/>
      <c r="O2" s="41"/>
      <c r="P2" s="41"/>
    </row>
    <row r="3" spans="1:17" x14ac:dyDescent="0.3">
      <c r="A3" s="9" t="s">
        <v>15</v>
      </c>
      <c r="B3" s="16"/>
      <c r="C3" s="138" t="s">
        <v>299</v>
      </c>
      <c r="D3" s="12"/>
      <c r="E3" s="12"/>
      <c r="F3" s="12"/>
      <c r="G3" s="40"/>
      <c r="H3" s="40"/>
      <c r="I3" s="40"/>
      <c r="J3" s="40"/>
      <c r="K3" s="41"/>
      <c r="L3" s="41"/>
      <c r="M3" s="41"/>
      <c r="N3" s="41"/>
      <c r="O3" s="41"/>
      <c r="P3" s="41"/>
    </row>
    <row r="4" spans="1:17" x14ac:dyDescent="0.3">
      <c r="A4" s="19" t="s">
        <v>49</v>
      </c>
      <c r="B4" s="20"/>
      <c r="C4" s="160" t="s">
        <v>300</v>
      </c>
      <c r="D4" s="22"/>
      <c r="E4" s="22"/>
      <c r="F4" s="22"/>
      <c r="G4" s="40"/>
      <c r="H4" s="40"/>
      <c r="I4" s="40"/>
      <c r="J4" s="40"/>
      <c r="K4" s="40"/>
      <c r="L4" s="40"/>
      <c r="M4" s="40"/>
      <c r="N4" s="40"/>
      <c r="O4" s="40"/>
      <c r="P4" s="40"/>
    </row>
    <row r="5" spans="1:17" s="44" customFormat="1" x14ac:dyDescent="0.3">
      <c r="A5" s="9" t="s">
        <v>48</v>
      </c>
      <c r="B5" s="16"/>
      <c r="C5" s="26" t="s">
        <v>86</v>
      </c>
      <c r="E5" s="24"/>
      <c r="F5" s="25"/>
      <c r="G5" s="45"/>
      <c r="H5" s="45"/>
      <c r="I5" s="45"/>
      <c r="J5" s="45"/>
      <c r="K5" s="45"/>
      <c r="L5" s="45"/>
      <c r="M5" s="45"/>
      <c r="N5" s="45"/>
      <c r="O5" s="45"/>
      <c r="P5" s="45"/>
      <c r="Q5" s="63"/>
    </row>
    <row r="6" spans="1:17" s="46" customFormat="1" ht="15.75" x14ac:dyDescent="0.25">
      <c r="A6" s="9" t="s">
        <v>16</v>
      </c>
      <c r="B6" s="16"/>
      <c r="C6" s="26" t="s">
        <v>87</v>
      </c>
      <c r="E6" s="24"/>
      <c r="F6" s="27"/>
      <c r="G6" s="47"/>
      <c r="Q6" s="17"/>
    </row>
    <row r="7" spans="1:17" s="46" customFormat="1" ht="15.75" x14ac:dyDescent="0.25">
      <c r="A7" s="9"/>
      <c r="B7" s="16"/>
      <c r="C7" s="28" t="s">
        <v>292</v>
      </c>
      <c r="D7" s="114" t="s">
        <v>293</v>
      </c>
      <c r="E7" s="27" t="s">
        <v>201</v>
      </c>
      <c r="F7" s="30"/>
      <c r="G7" s="47"/>
      <c r="Q7" s="17"/>
    </row>
    <row r="8" spans="1:17" s="46" customFormat="1" ht="15.75" x14ac:dyDescent="0.25">
      <c r="A8" s="9" t="s">
        <v>85</v>
      </c>
      <c r="B8" s="16"/>
      <c r="C8" s="26" t="s">
        <v>88</v>
      </c>
      <c r="E8" s="24"/>
      <c r="F8" s="27"/>
      <c r="G8" s="47"/>
      <c r="Q8" s="17"/>
    </row>
    <row r="9" spans="1:17" x14ac:dyDescent="0.3">
      <c r="D9" s="48"/>
      <c r="E9" s="49"/>
      <c r="F9" s="49"/>
      <c r="G9" s="49"/>
      <c r="H9" s="49"/>
      <c r="I9" s="49"/>
      <c r="J9" s="49"/>
      <c r="K9" s="50"/>
      <c r="L9" s="50"/>
      <c r="M9" s="50"/>
      <c r="N9" s="50"/>
      <c r="O9" s="50"/>
      <c r="P9" s="50"/>
    </row>
    <row r="10" spans="1:17" x14ac:dyDescent="0.3">
      <c r="A10" s="379" t="s">
        <v>20</v>
      </c>
      <c r="B10" s="379"/>
      <c r="C10" s="379"/>
      <c r="D10" s="379"/>
      <c r="E10" s="379"/>
      <c r="F10" s="379"/>
      <c r="G10" s="379"/>
      <c r="H10" s="379"/>
      <c r="I10" s="379"/>
      <c r="J10" s="379"/>
      <c r="K10" s="379"/>
      <c r="L10" s="379"/>
      <c r="M10" s="379"/>
      <c r="N10" s="379"/>
      <c r="O10" s="379"/>
      <c r="P10" s="379"/>
    </row>
    <row r="11" spans="1:17" x14ac:dyDescent="0.3">
      <c r="A11" s="379" t="s">
        <v>121</v>
      </c>
      <c r="B11" s="379"/>
      <c r="C11" s="379"/>
      <c r="D11" s="379"/>
      <c r="E11" s="379"/>
      <c r="F11" s="379"/>
      <c r="G11" s="379"/>
      <c r="H11" s="379"/>
      <c r="I11" s="379"/>
      <c r="J11" s="379"/>
      <c r="K11" s="379"/>
      <c r="L11" s="379"/>
      <c r="M11" s="379"/>
      <c r="N11" s="379"/>
      <c r="O11" s="379"/>
      <c r="P11" s="379"/>
    </row>
    <row r="12" spans="1:17" x14ac:dyDescent="0.3">
      <c r="A12" s="392" t="s">
        <v>352</v>
      </c>
      <c r="B12" s="392"/>
      <c r="C12" s="392"/>
      <c r="D12" s="392"/>
      <c r="E12" s="392"/>
      <c r="F12" s="392"/>
      <c r="G12" s="392"/>
      <c r="H12" s="392"/>
      <c r="I12" s="392"/>
      <c r="J12" s="392"/>
      <c r="K12" s="392"/>
      <c r="L12" s="392"/>
      <c r="M12" s="392"/>
      <c r="N12" s="392"/>
      <c r="O12" s="392"/>
      <c r="P12" s="392"/>
    </row>
    <row r="13" spans="1:17" x14ac:dyDescent="0.3">
      <c r="A13" s="258"/>
      <c r="B13" s="258"/>
      <c r="C13" s="258"/>
      <c r="D13" s="259"/>
      <c r="E13" s="35"/>
      <c r="F13" s="35"/>
      <c r="G13" s="35"/>
      <c r="H13" s="35"/>
      <c r="I13" s="35"/>
      <c r="J13" s="35"/>
      <c r="K13" s="35"/>
      <c r="L13" s="35"/>
      <c r="M13" s="35"/>
      <c r="N13" s="155"/>
      <c r="O13" s="155"/>
      <c r="P13" s="155" t="s">
        <v>6</v>
      </c>
    </row>
    <row r="14" spans="1:17" s="46" customFormat="1" ht="15" customHeight="1" x14ac:dyDescent="0.25">
      <c r="A14" s="383" t="s">
        <v>4</v>
      </c>
      <c r="B14" s="384"/>
      <c r="C14" s="385"/>
      <c r="D14" s="373" t="s">
        <v>5</v>
      </c>
      <c r="E14" s="417" t="s">
        <v>19</v>
      </c>
      <c r="F14" s="421" t="s">
        <v>12</v>
      </c>
      <c r="G14" s="421"/>
      <c r="H14" s="418" t="s">
        <v>51</v>
      </c>
      <c r="I14" s="419"/>
      <c r="J14" s="419"/>
      <c r="K14" s="419"/>
      <c r="L14" s="419"/>
      <c r="M14" s="419"/>
      <c r="N14" s="419"/>
      <c r="O14" s="419"/>
      <c r="P14" s="420"/>
      <c r="Q14" s="17"/>
    </row>
    <row r="15" spans="1:17" s="46" customFormat="1" ht="15.75" x14ac:dyDescent="0.25">
      <c r="A15" s="386"/>
      <c r="B15" s="387"/>
      <c r="C15" s="388"/>
      <c r="D15" s="374"/>
      <c r="E15" s="417"/>
      <c r="F15" s="413" t="s">
        <v>3</v>
      </c>
      <c r="G15" s="413" t="s">
        <v>199</v>
      </c>
      <c r="H15" s="413" t="s">
        <v>9</v>
      </c>
      <c r="I15" s="413"/>
      <c r="J15" s="413"/>
      <c r="K15" s="413" t="s">
        <v>11</v>
      </c>
      <c r="L15" s="413"/>
      <c r="M15" s="413"/>
      <c r="N15" s="413" t="s">
        <v>10</v>
      </c>
      <c r="O15" s="413"/>
      <c r="P15" s="413"/>
      <c r="Q15" s="67"/>
    </row>
    <row r="16" spans="1:17" s="51" customFormat="1" ht="12" customHeight="1" x14ac:dyDescent="0.2">
      <c r="A16" s="386"/>
      <c r="B16" s="387"/>
      <c r="C16" s="388"/>
      <c r="D16" s="374"/>
      <c r="E16" s="417"/>
      <c r="F16" s="413"/>
      <c r="G16" s="413"/>
      <c r="H16" s="416" t="s">
        <v>19</v>
      </c>
      <c r="I16" s="414" t="s">
        <v>12</v>
      </c>
      <c r="J16" s="414"/>
      <c r="K16" s="416" t="s">
        <v>19</v>
      </c>
      <c r="L16" s="414" t="s">
        <v>12</v>
      </c>
      <c r="M16" s="414"/>
      <c r="N16" s="416" t="s">
        <v>19</v>
      </c>
      <c r="O16" s="415" t="s">
        <v>12</v>
      </c>
      <c r="P16" s="415"/>
      <c r="Q16" s="68"/>
    </row>
    <row r="17" spans="1:17" s="46" customFormat="1" ht="51.75" customHeight="1" x14ac:dyDescent="0.25">
      <c r="A17" s="389"/>
      <c r="B17" s="390"/>
      <c r="C17" s="391"/>
      <c r="D17" s="375"/>
      <c r="E17" s="417"/>
      <c r="F17" s="413"/>
      <c r="G17" s="413"/>
      <c r="H17" s="416"/>
      <c r="I17" s="261" t="s">
        <v>3</v>
      </c>
      <c r="J17" s="261" t="s">
        <v>199</v>
      </c>
      <c r="K17" s="416"/>
      <c r="L17" s="261" t="s">
        <v>3</v>
      </c>
      <c r="M17" s="261" t="s">
        <v>199</v>
      </c>
      <c r="N17" s="416"/>
      <c r="O17" s="162" t="s">
        <v>3</v>
      </c>
      <c r="P17" s="162" t="s">
        <v>199</v>
      </c>
      <c r="Q17" s="67"/>
    </row>
    <row r="18" spans="1:17" s="52" customFormat="1" ht="18" customHeight="1" x14ac:dyDescent="0.2">
      <c r="A18" s="393" t="s">
        <v>1</v>
      </c>
      <c r="B18" s="394"/>
      <c r="C18" s="395"/>
      <c r="D18" s="162" t="s">
        <v>7</v>
      </c>
      <c r="E18" s="178" t="s">
        <v>125</v>
      </c>
      <c r="F18" s="178" t="s">
        <v>126</v>
      </c>
      <c r="G18" s="178" t="s">
        <v>127</v>
      </c>
      <c r="H18" s="162" t="s">
        <v>24</v>
      </c>
      <c r="I18" s="162" t="s">
        <v>25</v>
      </c>
      <c r="J18" s="162" t="s">
        <v>53</v>
      </c>
      <c r="K18" s="162" t="s">
        <v>54</v>
      </c>
      <c r="L18" s="162" t="s">
        <v>55</v>
      </c>
      <c r="M18" s="162" t="s">
        <v>56</v>
      </c>
      <c r="N18" s="162" t="s">
        <v>81</v>
      </c>
      <c r="O18" s="162" t="s">
        <v>82</v>
      </c>
      <c r="P18" s="162" t="s">
        <v>83</v>
      </c>
      <c r="Q18" s="39"/>
    </row>
    <row r="19" spans="1:17" s="53" customFormat="1" ht="30" customHeight="1" x14ac:dyDescent="0.25">
      <c r="A19" s="236" t="s">
        <v>52</v>
      </c>
      <c r="B19" s="237"/>
      <c r="C19" s="238"/>
      <c r="D19" s="239">
        <v>1000</v>
      </c>
      <c r="E19" s="240">
        <f>SUM(H19,K19,N19)</f>
        <v>10715</v>
      </c>
      <c r="F19" s="240">
        <f t="shared" ref="F19:F20" si="0">SUM(I19,L19,O19)</f>
        <v>973</v>
      </c>
      <c r="G19" s="240">
        <f t="shared" ref="G19:G20" si="1">SUM(J19,M19,P19)</f>
        <v>325</v>
      </c>
      <c r="H19" s="241"/>
      <c r="I19" s="241"/>
      <c r="J19" s="241"/>
      <c r="K19" s="241">
        <v>2764</v>
      </c>
      <c r="L19" s="241">
        <v>371</v>
      </c>
      <c r="M19" s="241">
        <v>92</v>
      </c>
      <c r="N19" s="241">
        <v>7951</v>
      </c>
      <c r="O19" s="241">
        <v>602</v>
      </c>
      <c r="P19" s="241">
        <v>233</v>
      </c>
      <c r="Q19" s="37"/>
    </row>
    <row r="20" spans="1:17" s="53" customFormat="1" ht="21" customHeight="1" x14ac:dyDescent="0.25">
      <c r="A20" s="242" t="s">
        <v>220</v>
      </c>
      <c r="B20" s="243"/>
      <c r="C20" s="244"/>
      <c r="D20" s="245">
        <v>1001</v>
      </c>
      <c r="E20" s="240">
        <f>SUM(H20,K20,N20)</f>
        <v>2394</v>
      </c>
      <c r="F20" s="240">
        <f t="shared" si="0"/>
        <v>381</v>
      </c>
      <c r="G20" s="240">
        <f t="shared" si="1"/>
        <v>53</v>
      </c>
      <c r="H20" s="246"/>
      <c r="I20" s="246"/>
      <c r="J20" s="246"/>
      <c r="K20" s="246">
        <v>2253</v>
      </c>
      <c r="L20" s="246">
        <v>353</v>
      </c>
      <c r="M20" s="246">
        <v>44</v>
      </c>
      <c r="N20" s="262">
        <v>141</v>
      </c>
      <c r="O20" s="262">
        <v>28</v>
      </c>
      <c r="P20" s="262">
        <v>9</v>
      </c>
      <c r="Q20" s="37"/>
    </row>
    <row r="21" spans="1:17" s="53" customFormat="1" ht="30" customHeight="1" x14ac:dyDescent="0.25">
      <c r="A21" s="236" t="s">
        <v>283</v>
      </c>
      <c r="B21" s="237"/>
      <c r="C21" s="238"/>
      <c r="D21" s="239">
        <v>2000</v>
      </c>
      <c r="E21" s="247">
        <f>E44+E68</f>
        <v>5003</v>
      </c>
      <c r="F21" s="247">
        <f t="shared" ref="F21:G21" si="2">F44+F68</f>
        <v>478</v>
      </c>
      <c r="G21" s="247">
        <f t="shared" si="2"/>
        <v>57</v>
      </c>
      <c r="H21" s="247">
        <f t="shared" ref="H21:P21" si="3">H44</f>
        <v>0</v>
      </c>
      <c r="I21" s="247">
        <f t="shared" si="3"/>
        <v>0</v>
      </c>
      <c r="J21" s="247">
        <f t="shared" si="3"/>
        <v>0</v>
      </c>
      <c r="K21" s="247">
        <f>K68</f>
        <v>1377</v>
      </c>
      <c r="L21" s="247">
        <f t="shared" ref="L21:M21" si="4">L68</f>
        <v>201</v>
      </c>
      <c r="M21" s="247">
        <f t="shared" si="4"/>
        <v>7</v>
      </c>
      <c r="N21" s="247">
        <f t="shared" si="3"/>
        <v>3626</v>
      </c>
      <c r="O21" s="247">
        <f t="shared" si="3"/>
        <v>277</v>
      </c>
      <c r="P21" s="247">
        <f t="shared" si="3"/>
        <v>50</v>
      </c>
      <c r="Q21" s="37"/>
    </row>
    <row r="22" spans="1:17" s="53" customFormat="1" ht="21" customHeight="1" x14ac:dyDescent="0.25">
      <c r="A22" s="242" t="s">
        <v>220</v>
      </c>
      <c r="B22" s="248"/>
      <c r="C22" s="249"/>
      <c r="D22" s="250">
        <v>2001</v>
      </c>
      <c r="E22" s="240">
        <f>SUM(H22,K22,N22)</f>
        <v>0</v>
      </c>
      <c r="F22" s="240">
        <f t="shared" ref="F22" si="5">SUM(I22,L22,O22)</f>
        <v>0</v>
      </c>
      <c r="G22" s="240">
        <f t="shared" ref="G22" si="6">SUM(J22,M22,P22)</f>
        <v>0</v>
      </c>
      <c r="H22" s="251"/>
      <c r="I22" s="251"/>
      <c r="J22" s="251"/>
      <c r="K22" s="251"/>
      <c r="L22" s="251"/>
      <c r="M22" s="251"/>
      <c r="N22" s="263" t="s">
        <v>106</v>
      </c>
      <c r="O22" s="263" t="s">
        <v>106</v>
      </c>
      <c r="P22" s="263" t="s">
        <v>106</v>
      </c>
      <c r="Q22" s="37"/>
    </row>
    <row r="23" spans="1:17" s="54" customFormat="1" ht="20.100000000000001" customHeight="1" x14ac:dyDescent="0.25">
      <c r="A23" s="264" t="s">
        <v>190</v>
      </c>
      <c r="B23" s="216"/>
      <c r="C23" s="229"/>
      <c r="D23" s="194"/>
      <c r="E23" s="284"/>
      <c r="F23" s="284"/>
      <c r="G23" s="284"/>
      <c r="H23" s="285"/>
      <c r="I23" s="285"/>
      <c r="J23" s="285"/>
      <c r="K23" s="285"/>
      <c r="L23" s="285"/>
      <c r="M23" s="285"/>
      <c r="N23" s="285"/>
      <c r="O23" s="285"/>
      <c r="P23" s="285"/>
      <c r="Q23" s="17" t="s">
        <v>118</v>
      </c>
    </row>
    <row r="24" spans="1:17" s="46" customFormat="1" ht="15.75" x14ac:dyDescent="0.25">
      <c r="A24" s="403" t="s">
        <v>191</v>
      </c>
      <c r="B24" s="404"/>
      <c r="C24" s="405"/>
      <c r="D24" s="190" t="s">
        <v>166</v>
      </c>
      <c r="E24" s="240">
        <f t="shared" ref="E24:E39" si="7">SUM(H24,K24,N24)</f>
        <v>0</v>
      </c>
      <c r="F24" s="240">
        <f t="shared" ref="F24:F39" si="8">SUM(I24,L24,O24)</f>
        <v>0</v>
      </c>
      <c r="G24" s="240">
        <f t="shared" ref="G24:G28" si="9">SUM(J24,M24,P24)</f>
        <v>0</v>
      </c>
      <c r="H24" s="286"/>
      <c r="I24" s="286"/>
      <c r="J24" s="286"/>
      <c r="K24" s="286"/>
      <c r="L24" s="286"/>
      <c r="M24" s="286"/>
      <c r="N24" s="286"/>
      <c r="O24" s="286"/>
      <c r="P24" s="286"/>
      <c r="Q24" s="17"/>
    </row>
    <row r="25" spans="1:17" s="46" customFormat="1" ht="15.75" x14ac:dyDescent="0.25">
      <c r="A25" s="406" t="s">
        <v>192</v>
      </c>
      <c r="B25" s="407"/>
      <c r="C25" s="408"/>
      <c r="D25" s="190" t="s">
        <v>167</v>
      </c>
      <c r="E25" s="240">
        <f t="shared" si="7"/>
        <v>0</v>
      </c>
      <c r="F25" s="240">
        <f t="shared" si="8"/>
        <v>0</v>
      </c>
      <c r="G25" s="240">
        <f t="shared" si="9"/>
        <v>0</v>
      </c>
      <c r="H25" s="286"/>
      <c r="I25" s="286"/>
      <c r="J25" s="286"/>
      <c r="K25" s="286"/>
      <c r="L25" s="286"/>
      <c r="M25" s="286"/>
      <c r="N25" s="286"/>
      <c r="O25" s="286"/>
      <c r="P25" s="286"/>
      <c r="Q25" s="17"/>
    </row>
    <row r="26" spans="1:17" s="46" customFormat="1" ht="15.75" x14ac:dyDescent="0.25">
      <c r="A26" s="406" t="s">
        <v>193</v>
      </c>
      <c r="B26" s="407"/>
      <c r="C26" s="408"/>
      <c r="D26" s="190" t="s">
        <v>168</v>
      </c>
      <c r="E26" s="240">
        <f t="shared" si="7"/>
        <v>0</v>
      </c>
      <c r="F26" s="240">
        <f t="shared" si="8"/>
        <v>0</v>
      </c>
      <c r="G26" s="240">
        <f t="shared" si="9"/>
        <v>0</v>
      </c>
      <c r="H26" s="286"/>
      <c r="I26" s="286"/>
      <c r="J26" s="286"/>
      <c r="K26" s="286"/>
      <c r="L26" s="286"/>
      <c r="M26" s="286"/>
      <c r="N26" s="286"/>
      <c r="O26" s="286"/>
      <c r="P26" s="286"/>
      <c r="Q26" s="17"/>
    </row>
    <row r="27" spans="1:17" s="46" customFormat="1" ht="36" customHeight="1" x14ac:dyDescent="0.25">
      <c r="A27" s="406" t="s">
        <v>194</v>
      </c>
      <c r="B27" s="407"/>
      <c r="C27" s="408"/>
      <c r="D27" s="190" t="s">
        <v>169</v>
      </c>
      <c r="E27" s="240">
        <f t="shared" si="7"/>
        <v>0</v>
      </c>
      <c r="F27" s="240">
        <f t="shared" si="8"/>
        <v>0</v>
      </c>
      <c r="G27" s="240">
        <f t="shared" si="9"/>
        <v>0</v>
      </c>
      <c r="H27" s="286"/>
      <c r="I27" s="286"/>
      <c r="J27" s="286"/>
      <c r="K27" s="286"/>
      <c r="L27" s="286"/>
      <c r="M27" s="286"/>
      <c r="N27" s="286"/>
      <c r="O27" s="286"/>
      <c r="P27" s="286"/>
      <c r="Q27" s="17"/>
    </row>
    <row r="28" spans="1:17" s="46" customFormat="1" ht="36" customHeight="1" x14ac:dyDescent="0.25">
      <c r="A28" s="406" t="s">
        <v>195</v>
      </c>
      <c r="B28" s="407"/>
      <c r="C28" s="408"/>
      <c r="D28" s="190" t="s">
        <v>214</v>
      </c>
      <c r="E28" s="240">
        <f t="shared" si="7"/>
        <v>0</v>
      </c>
      <c r="F28" s="240">
        <f t="shared" si="8"/>
        <v>0</v>
      </c>
      <c r="G28" s="240">
        <f t="shared" si="9"/>
        <v>0</v>
      </c>
      <c r="H28" s="263" t="s">
        <v>106</v>
      </c>
      <c r="I28" s="263" t="s">
        <v>106</v>
      </c>
      <c r="J28" s="263" t="s">
        <v>106</v>
      </c>
      <c r="K28" s="286"/>
      <c r="L28" s="286"/>
      <c r="M28" s="286"/>
      <c r="N28" s="286"/>
      <c r="O28" s="286"/>
      <c r="P28" s="286"/>
      <c r="Q28" s="17"/>
    </row>
    <row r="29" spans="1:17" s="23" customFormat="1" ht="37.5" customHeight="1" x14ac:dyDescent="0.25">
      <c r="A29" s="406" t="s">
        <v>284</v>
      </c>
      <c r="B29" s="407"/>
      <c r="C29" s="408"/>
      <c r="D29" s="190" t="s">
        <v>215</v>
      </c>
      <c r="E29" s="240">
        <f t="shared" si="7"/>
        <v>0</v>
      </c>
      <c r="F29" s="240">
        <f>SUM(I29,L29,O29)</f>
        <v>0</v>
      </c>
      <c r="G29" s="240">
        <f>SUM(J29,M29,P29)</f>
        <v>0</v>
      </c>
      <c r="H29" s="287"/>
      <c r="I29" s="287"/>
      <c r="J29" s="287"/>
      <c r="K29" s="287"/>
      <c r="L29" s="287"/>
      <c r="M29" s="287"/>
      <c r="N29" s="287"/>
      <c r="O29" s="287"/>
      <c r="P29" s="287"/>
      <c r="Q29" s="69"/>
    </row>
    <row r="30" spans="1:17" s="18" customFormat="1" ht="15.75" x14ac:dyDescent="0.25">
      <c r="A30" s="265" t="s">
        <v>124</v>
      </c>
      <c r="B30" s="401" t="s">
        <v>209</v>
      </c>
      <c r="C30" s="402"/>
      <c r="D30" s="190" t="s">
        <v>216</v>
      </c>
      <c r="E30" s="240">
        <f t="shared" si="7"/>
        <v>0</v>
      </c>
      <c r="F30" s="266" t="s">
        <v>106</v>
      </c>
      <c r="G30" s="240">
        <f t="shared" ref="G30:G38" si="10">SUM(J30,M30,P30)</f>
        <v>0</v>
      </c>
      <c r="H30" s="288"/>
      <c r="I30" s="263" t="s">
        <v>106</v>
      </c>
      <c r="J30" s="288"/>
      <c r="K30" s="263" t="s">
        <v>106</v>
      </c>
      <c r="L30" s="263" t="s">
        <v>106</v>
      </c>
      <c r="M30" s="263" t="s">
        <v>106</v>
      </c>
      <c r="N30" s="263" t="s">
        <v>106</v>
      </c>
      <c r="O30" s="263" t="s">
        <v>106</v>
      </c>
      <c r="P30" s="263" t="s">
        <v>106</v>
      </c>
      <c r="Q30" s="17"/>
    </row>
    <row r="31" spans="1:17" s="18" customFormat="1" ht="15.75" x14ac:dyDescent="0.25">
      <c r="A31" s="265"/>
      <c r="B31" s="401" t="s">
        <v>210</v>
      </c>
      <c r="C31" s="402"/>
      <c r="D31" s="190" t="s">
        <v>217</v>
      </c>
      <c r="E31" s="240">
        <f t="shared" si="7"/>
        <v>0</v>
      </c>
      <c r="F31" s="240">
        <f t="shared" si="8"/>
        <v>0</v>
      </c>
      <c r="G31" s="240">
        <f t="shared" si="10"/>
        <v>0</v>
      </c>
      <c r="H31" s="288"/>
      <c r="I31" s="288"/>
      <c r="J31" s="288"/>
      <c r="K31" s="263" t="s">
        <v>106</v>
      </c>
      <c r="L31" s="263" t="s">
        <v>106</v>
      </c>
      <c r="M31" s="263" t="s">
        <v>106</v>
      </c>
      <c r="N31" s="263" t="s">
        <v>106</v>
      </c>
      <c r="O31" s="263" t="s">
        <v>106</v>
      </c>
      <c r="P31" s="263" t="s">
        <v>106</v>
      </c>
      <c r="Q31" s="17"/>
    </row>
    <row r="32" spans="1:17" s="18" customFormat="1" ht="15.75" x14ac:dyDescent="0.25">
      <c r="A32" s="265"/>
      <c r="B32" s="401" t="s">
        <v>202</v>
      </c>
      <c r="C32" s="402"/>
      <c r="D32" s="190" t="s">
        <v>221</v>
      </c>
      <c r="E32" s="240">
        <f t="shared" si="7"/>
        <v>0</v>
      </c>
      <c r="F32" s="240">
        <f t="shared" si="8"/>
        <v>0</v>
      </c>
      <c r="G32" s="240">
        <f t="shared" si="10"/>
        <v>0</v>
      </c>
      <c r="H32" s="288"/>
      <c r="I32" s="288"/>
      <c r="J32" s="288"/>
      <c r="K32" s="263" t="s">
        <v>106</v>
      </c>
      <c r="L32" s="263" t="s">
        <v>106</v>
      </c>
      <c r="M32" s="263" t="s">
        <v>106</v>
      </c>
      <c r="N32" s="263" t="s">
        <v>106</v>
      </c>
      <c r="O32" s="263" t="s">
        <v>106</v>
      </c>
      <c r="P32" s="263" t="s">
        <v>106</v>
      </c>
      <c r="Q32" s="17"/>
    </row>
    <row r="33" spans="1:17" s="18" customFormat="1" ht="53.25" customHeight="1" x14ac:dyDescent="0.25">
      <c r="A33" s="265"/>
      <c r="B33" s="411" t="s">
        <v>204</v>
      </c>
      <c r="C33" s="412"/>
      <c r="D33" s="190" t="s">
        <v>222</v>
      </c>
      <c r="E33" s="240">
        <f t="shared" si="7"/>
        <v>0</v>
      </c>
      <c r="F33" s="240">
        <f t="shared" si="8"/>
        <v>0</v>
      </c>
      <c r="G33" s="240">
        <f t="shared" si="10"/>
        <v>0</v>
      </c>
      <c r="H33" s="288"/>
      <c r="I33" s="288"/>
      <c r="J33" s="288"/>
      <c r="K33" s="263" t="s">
        <v>106</v>
      </c>
      <c r="L33" s="263" t="s">
        <v>106</v>
      </c>
      <c r="M33" s="263" t="s">
        <v>106</v>
      </c>
      <c r="N33" s="263" t="s">
        <v>106</v>
      </c>
      <c r="O33" s="263" t="s">
        <v>106</v>
      </c>
      <c r="P33" s="263" t="s">
        <v>106</v>
      </c>
      <c r="Q33" s="17"/>
    </row>
    <row r="34" spans="1:17" s="18" customFormat="1" ht="15.75" x14ac:dyDescent="0.25">
      <c r="A34" s="265"/>
      <c r="B34" s="401" t="s">
        <v>203</v>
      </c>
      <c r="C34" s="402"/>
      <c r="D34" s="190" t="s">
        <v>223</v>
      </c>
      <c r="E34" s="240">
        <f t="shared" si="7"/>
        <v>0</v>
      </c>
      <c r="F34" s="240">
        <f t="shared" si="8"/>
        <v>0</v>
      </c>
      <c r="G34" s="266" t="s">
        <v>106</v>
      </c>
      <c r="H34" s="288"/>
      <c r="I34" s="288"/>
      <c r="J34" s="263" t="s">
        <v>106</v>
      </c>
      <c r="K34" s="263" t="s">
        <v>106</v>
      </c>
      <c r="L34" s="263" t="s">
        <v>106</v>
      </c>
      <c r="M34" s="263" t="s">
        <v>106</v>
      </c>
      <c r="N34" s="263" t="s">
        <v>106</v>
      </c>
      <c r="O34" s="263" t="s">
        <v>106</v>
      </c>
      <c r="P34" s="263" t="s">
        <v>106</v>
      </c>
      <c r="Q34" s="17"/>
    </row>
    <row r="35" spans="1:17" s="18" customFormat="1" ht="15.75" x14ac:dyDescent="0.25">
      <c r="A35" s="265"/>
      <c r="B35" s="401" t="s">
        <v>205</v>
      </c>
      <c r="C35" s="402"/>
      <c r="D35" s="190" t="s">
        <v>224</v>
      </c>
      <c r="E35" s="240">
        <f t="shared" si="7"/>
        <v>0</v>
      </c>
      <c r="F35" s="240">
        <f t="shared" si="8"/>
        <v>0</v>
      </c>
      <c r="G35" s="240">
        <f t="shared" si="10"/>
        <v>0</v>
      </c>
      <c r="H35" s="288"/>
      <c r="I35" s="288"/>
      <c r="J35" s="288"/>
      <c r="K35" s="263" t="s">
        <v>106</v>
      </c>
      <c r="L35" s="263" t="s">
        <v>106</v>
      </c>
      <c r="M35" s="263" t="s">
        <v>106</v>
      </c>
      <c r="N35" s="263" t="s">
        <v>106</v>
      </c>
      <c r="O35" s="263" t="s">
        <v>106</v>
      </c>
      <c r="P35" s="263" t="s">
        <v>106</v>
      </c>
      <c r="Q35" s="17"/>
    </row>
    <row r="36" spans="1:17" s="18" customFormat="1" ht="15.75" x14ac:dyDescent="0.25">
      <c r="A36" s="267"/>
      <c r="B36" s="401" t="s">
        <v>208</v>
      </c>
      <c r="C36" s="402"/>
      <c r="D36" s="190" t="s">
        <v>225</v>
      </c>
      <c r="E36" s="240">
        <f t="shared" si="7"/>
        <v>0</v>
      </c>
      <c r="F36" s="240">
        <f t="shared" si="8"/>
        <v>0</v>
      </c>
      <c r="G36" s="240">
        <f t="shared" si="10"/>
        <v>0</v>
      </c>
      <c r="H36" s="288"/>
      <c r="I36" s="288"/>
      <c r="J36" s="288"/>
      <c r="K36" s="263" t="s">
        <v>106</v>
      </c>
      <c r="L36" s="263" t="s">
        <v>106</v>
      </c>
      <c r="M36" s="263" t="s">
        <v>106</v>
      </c>
      <c r="N36" s="263" t="s">
        <v>106</v>
      </c>
      <c r="O36" s="263" t="s">
        <v>106</v>
      </c>
      <c r="P36" s="263" t="s">
        <v>106</v>
      </c>
      <c r="Q36" s="17"/>
    </row>
    <row r="37" spans="1:17" s="18" customFormat="1" ht="33" customHeight="1" x14ac:dyDescent="0.25">
      <c r="A37" s="267"/>
      <c r="B37" s="411" t="s">
        <v>206</v>
      </c>
      <c r="C37" s="412"/>
      <c r="D37" s="190" t="s">
        <v>226</v>
      </c>
      <c r="E37" s="240">
        <f t="shared" si="7"/>
        <v>0</v>
      </c>
      <c r="F37" s="240">
        <f t="shared" si="8"/>
        <v>0</v>
      </c>
      <c r="G37" s="240">
        <f t="shared" si="10"/>
        <v>0</v>
      </c>
      <c r="H37" s="288"/>
      <c r="I37" s="288"/>
      <c r="J37" s="288"/>
      <c r="K37" s="263" t="s">
        <v>106</v>
      </c>
      <c r="L37" s="263" t="s">
        <v>106</v>
      </c>
      <c r="M37" s="263" t="s">
        <v>106</v>
      </c>
      <c r="N37" s="263" t="s">
        <v>106</v>
      </c>
      <c r="O37" s="263" t="s">
        <v>106</v>
      </c>
      <c r="P37" s="263" t="s">
        <v>106</v>
      </c>
      <c r="Q37" s="17"/>
    </row>
    <row r="38" spans="1:17" s="18" customFormat="1" ht="15" customHeight="1" x14ac:dyDescent="0.25">
      <c r="A38" s="267"/>
      <c r="B38" s="401" t="s">
        <v>207</v>
      </c>
      <c r="C38" s="402"/>
      <c r="D38" s="190" t="s">
        <v>227</v>
      </c>
      <c r="E38" s="240">
        <f t="shared" si="7"/>
        <v>0</v>
      </c>
      <c r="F38" s="240">
        <f t="shared" si="8"/>
        <v>0</v>
      </c>
      <c r="G38" s="240">
        <f t="shared" si="10"/>
        <v>0</v>
      </c>
      <c r="H38" s="288"/>
      <c r="I38" s="288"/>
      <c r="J38" s="288"/>
      <c r="K38" s="263" t="s">
        <v>106</v>
      </c>
      <c r="L38" s="263" t="s">
        <v>106</v>
      </c>
      <c r="M38" s="263" t="s">
        <v>106</v>
      </c>
      <c r="N38" s="263" t="s">
        <v>106</v>
      </c>
      <c r="O38" s="263" t="s">
        <v>106</v>
      </c>
      <c r="P38" s="263" t="s">
        <v>106</v>
      </c>
      <c r="Q38" s="17"/>
    </row>
    <row r="39" spans="1:17" s="18" customFormat="1" ht="15.75" x14ac:dyDescent="0.25">
      <c r="A39" s="267"/>
      <c r="B39" s="411" t="s">
        <v>211</v>
      </c>
      <c r="C39" s="412"/>
      <c r="D39" s="190" t="s">
        <v>228</v>
      </c>
      <c r="E39" s="240">
        <f t="shared" si="7"/>
        <v>0</v>
      </c>
      <c r="F39" s="240">
        <f t="shared" si="8"/>
        <v>0</v>
      </c>
      <c r="G39" s="240">
        <f>SUM(J39,M39,P39)</f>
        <v>0</v>
      </c>
      <c r="H39" s="288"/>
      <c r="I39" s="288"/>
      <c r="J39" s="288"/>
      <c r="K39" s="263" t="s">
        <v>106</v>
      </c>
      <c r="L39" s="263" t="s">
        <v>106</v>
      </c>
      <c r="M39" s="263" t="s">
        <v>106</v>
      </c>
      <c r="N39" s="263" t="s">
        <v>106</v>
      </c>
      <c r="O39" s="263" t="s">
        <v>106</v>
      </c>
      <c r="P39" s="263" t="s">
        <v>106</v>
      </c>
      <c r="Q39" s="17"/>
    </row>
    <row r="40" spans="1:17" s="18" customFormat="1" ht="51" customHeight="1" x14ac:dyDescent="0.25">
      <c r="A40" s="406" t="s">
        <v>276</v>
      </c>
      <c r="B40" s="407"/>
      <c r="C40" s="408"/>
      <c r="D40" s="190" t="s">
        <v>229</v>
      </c>
      <c r="E40" s="240">
        <f t="shared" ref="E40:E42" si="11">SUM(H40,K40,N40)</f>
        <v>0</v>
      </c>
      <c r="F40" s="240">
        <f t="shared" ref="F40:F42" si="12">SUM(I40,L40,O40)</f>
        <v>0</v>
      </c>
      <c r="G40" s="240">
        <f t="shared" ref="G40:G41" si="13">SUM(J40,M40,P40)</f>
        <v>0</v>
      </c>
      <c r="H40" s="288"/>
      <c r="I40" s="288"/>
      <c r="J40" s="288"/>
      <c r="K40" s="263" t="s">
        <v>106</v>
      </c>
      <c r="L40" s="263" t="s">
        <v>106</v>
      </c>
      <c r="M40" s="263" t="s">
        <v>106</v>
      </c>
      <c r="N40" s="263" t="s">
        <v>106</v>
      </c>
      <c r="O40" s="263" t="s">
        <v>106</v>
      </c>
      <c r="P40" s="263" t="s">
        <v>106</v>
      </c>
      <c r="Q40" s="17"/>
    </row>
    <row r="41" spans="1:17" s="46" customFormat="1" ht="57.75" customHeight="1" x14ac:dyDescent="0.25">
      <c r="A41" s="406" t="s">
        <v>196</v>
      </c>
      <c r="B41" s="407"/>
      <c r="C41" s="408"/>
      <c r="D41" s="190" t="s">
        <v>230</v>
      </c>
      <c r="E41" s="240">
        <f t="shared" si="11"/>
        <v>0</v>
      </c>
      <c r="F41" s="240"/>
      <c r="G41" s="240">
        <f t="shared" si="13"/>
        <v>0</v>
      </c>
      <c r="H41" s="288"/>
      <c r="I41" s="288"/>
      <c r="J41" s="288"/>
      <c r="K41" s="288"/>
      <c r="L41" s="288"/>
      <c r="M41" s="288"/>
      <c r="N41" s="288"/>
      <c r="O41" s="288"/>
      <c r="P41" s="288"/>
      <c r="Q41" s="17"/>
    </row>
    <row r="42" spans="1:17" s="46" customFormat="1" ht="20.25" customHeight="1" x14ac:dyDescent="0.25">
      <c r="A42" s="403" t="s">
        <v>197</v>
      </c>
      <c r="B42" s="404"/>
      <c r="C42" s="405"/>
      <c r="D42" s="190" t="s">
        <v>278</v>
      </c>
      <c r="E42" s="240">
        <f t="shared" si="11"/>
        <v>0</v>
      </c>
      <c r="F42" s="240">
        <f t="shared" si="12"/>
        <v>0</v>
      </c>
      <c r="G42" s="240">
        <f>SUM(J42,M42,P42)</f>
        <v>0</v>
      </c>
      <c r="H42" s="289"/>
      <c r="I42" s="289"/>
      <c r="J42" s="289"/>
      <c r="K42" s="289"/>
      <c r="L42" s="289"/>
      <c r="M42" s="289"/>
      <c r="N42" s="289"/>
      <c r="O42" s="290"/>
      <c r="P42" s="290"/>
      <c r="Q42" s="17"/>
    </row>
    <row r="43" spans="1:17" s="46" customFormat="1" ht="15.75" x14ac:dyDescent="0.25">
      <c r="A43" s="264" t="s">
        <v>198</v>
      </c>
      <c r="B43" s="216"/>
      <c r="C43" s="229"/>
      <c r="D43" s="194">
        <v>2200</v>
      </c>
      <c r="E43" s="252"/>
      <c r="F43" s="240"/>
      <c r="G43" s="240"/>
      <c r="H43" s="289"/>
      <c r="I43" s="289"/>
      <c r="J43" s="289"/>
      <c r="K43" s="289"/>
      <c r="L43" s="289"/>
      <c r="M43" s="289"/>
      <c r="N43" s="291"/>
      <c r="O43" s="290"/>
      <c r="P43" s="290"/>
      <c r="Q43" s="17"/>
    </row>
    <row r="44" spans="1:17" s="54" customFormat="1" ht="20.100000000000001" customHeight="1" x14ac:dyDescent="0.25">
      <c r="A44" s="264" t="s">
        <v>342</v>
      </c>
      <c r="B44" s="216"/>
      <c r="C44" s="229"/>
      <c r="D44" s="194"/>
      <c r="E44" s="301">
        <f>SUM(E45:E67)</f>
        <v>3626</v>
      </c>
      <c r="F44" s="300">
        <f>SUM(F45:F67)</f>
        <v>277</v>
      </c>
      <c r="G44" s="300">
        <f>SUM(G45:G67)</f>
        <v>50</v>
      </c>
      <c r="H44" s="300">
        <f t="shared" ref="H44:M44" si="14">SUM(H59:H67)</f>
        <v>0</v>
      </c>
      <c r="I44" s="300">
        <f t="shared" si="14"/>
        <v>0</v>
      </c>
      <c r="J44" s="300">
        <f t="shared" si="14"/>
        <v>0</v>
      </c>
      <c r="K44" s="300">
        <f t="shared" si="14"/>
        <v>0</v>
      </c>
      <c r="L44" s="300">
        <f t="shared" si="14"/>
        <v>0</v>
      </c>
      <c r="M44" s="300">
        <f t="shared" si="14"/>
        <v>0</v>
      </c>
      <c r="N44" s="301">
        <f>SUM(N45:N67)</f>
        <v>3626</v>
      </c>
      <c r="O44" s="300">
        <f>SUM(O45:O67)</f>
        <v>277</v>
      </c>
      <c r="P44" s="300">
        <f>SUM(P45:P67)</f>
        <v>50</v>
      </c>
      <c r="Q44" s="17" t="s">
        <v>118</v>
      </c>
    </row>
    <row r="45" spans="1:17" s="54" customFormat="1" ht="20.100000000000001" customHeight="1" x14ac:dyDescent="0.25">
      <c r="A45" s="264"/>
      <c r="B45" s="268">
        <v>1</v>
      </c>
      <c r="C45" s="269" t="s">
        <v>318</v>
      </c>
      <c r="D45" s="270">
        <v>6480105</v>
      </c>
      <c r="E45" s="293">
        <v>109</v>
      </c>
      <c r="F45" s="271">
        <v>2</v>
      </c>
      <c r="G45" s="272">
        <v>1</v>
      </c>
      <c r="H45" s="284"/>
      <c r="I45" s="284"/>
      <c r="J45" s="284"/>
      <c r="K45" s="284"/>
      <c r="L45" s="284"/>
      <c r="M45" s="284"/>
      <c r="N45" s="293">
        <v>109</v>
      </c>
      <c r="O45" s="271">
        <v>2</v>
      </c>
      <c r="P45" s="272">
        <v>1</v>
      </c>
      <c r="Q45" s="17"/>
    </row>
    <row r="46" spans="1:17" s="54" customFormat="1" ht="20.100000000000001" customHeight="1" x14ac:dyDescent="0.25">
      <c r="A46" s="264"/>
      <c r="B46" s="268">
        <v>2</v>
      </c>
      <c r="C46" s="269" t="s">
        <v>319</v>
      </c>
      <c r="D46" s="270">
        <v>6480207</v>
      </c>
      <c r="E46" s="293">
        <v>106</v>
      </c>
      <c r="F46" s="271">
        <v>7</v>
      </c>
      <c r="G46" s="272">
        <v>2</v>
      </c>
      <c r="H46" s="284"/>
      <c r="I46" s="284"/>
      <c r="J46" s="284"/>
      <c r="K46" s="284"/>
      <c r="L46" s="284"/>
      <c r="M46" s="284"/>
      <c r="N46" s="293">
        <v>106</v>
      </c>
      <c r="O46" s="271">
        <v>7</v>
      </c>
      <c r="P46" s="272">
        <v>2</v>
      </c>
      <c r="Q46" s="17"/>
    </row>
    <row r="47" spans="1:17" s="54" customFormat="1" ht="20.100000000000001" customHeight="1" x14ac:dyDescent="0.25">
      <c r="A47" s="264"/>
      <c r="B47" s="268">
        <v>3</v>
      </c>
      <c r="C47" s="269" t="s">
        <v>320</v>
      </c>
      <c r="D47" s="270">
        <v>6480205</v>
      </c>
      <c r="E47" s="293">
        <v>39</v>
      </c>
      <c r="F47" s="271">
        <v>5</v>
      </c>
      <c r="G47" s="272">
        <v>0</v>
      </c>
      <c r="H47" s="284"/>
      <c r="I47" s="284"/>
      <c r="J47" s="284"/>
      <c r="K47" s="284"/>
      <c r="L47" s="284"/>
      <c r="M47" s="284"/>
      <c r="N47" s="293">
        <v>39</v>
      </c>
      <c r="O47" s="271">
        <v>5</v>
      </c>
      <c r="P47" s="272">
        <v>0</v>
      </c>
      <c r="Q47" s="17"/>
    </row>
    <row r="48" spans="1:17" s="54" customFormat="1" ht="20.100000000000001" customHeight="1" x14ac:dyDescent="0.25">
      <c r="A48" s="264"/>
      <c r="B48" s="268">
        <v>4</v>
      </c>
      <c r="C48" s="269" t="s">
        <v>321</v>
      </c>
      <c r="D48" s="270">
        <v>6480209</v>
      </c>
      <c r="E48" s="293">
        <v>121</v>
      </c>
      <c r="F48" s="271">
        <v>5</v>
      </c>
      <c r="G48" s="272">
        <v>0</v>
      </c>
      <c r="H48" s="284"/>
      <c r="I48" s="284"/>
      <c r="J48" s="284"/>
      <c r="K48" s="284"/>
      <c r="L48" s="284"/>
      <c r="M48" s="284"/>
      <c r="N48" s="293">
        <v>121</v>
      </c>
      <c r="O48" s="271">
        <v>5</v>
      </c>
      <c r="P48" s="272">
        <v>0</v>
      </c>
      <c r="Q48" s="17"/>
    </row>
    <row r="49" spans="1:17" s="54" customFormat="1" ht="20.100000000000001" customHeight="1" x14ac:dyDescent="0.25">
      <c r="A49" s="264"/>
      <c r="B49" s="268">
        <v>5</v>
      </c>
      <c r="C49" s="269" t="s">
        <v>322</v>
      </c>
      <c r="D49" s="270">
        <v>6480214</v>
      </c>
      <c r="E49" s="293">
        <v>41</v>
      </c>
      <c r="F49" s="271">
        <v>2</v>
      </c>
      <c r="G49" s="272">
        <v>0</v>
      </c>
      <c r="H49" s="284"/>
      <c r="I49" s="284"/>
      <c r="J49" s="284"/>
      <c r="K49" s="284"/>
      <c r="L49" s="284"/>
      <c r="M49" s="284"/>
      <c r="N49" s="293">
        <v>41</v>
      </c>
      <c r="O49" s="271">
        <v>2</v>
      </c>
      <c r="P49" s="272">
        <v>0</v>
      </c>
      <c r="Q49" s="17"/>
    </row>
    <row r="50" spans="1:17" s="54" customFormat="1" ht="20.100000000000001" customHeight="1" x14ac:dyDescent="0.25">
      <c r="A50" s="264"/>
      <c r="B50" s="268">
        <v>6</v>
      </c>
      <c r="C50" s="269" t="s">
        <v>323</v>
      </c>
      <c r="D50" s="270">
        <v>6480216</v>
      </c>
      <c r="E50" s="293">
        <v>26</v>
      </c>
      <c r="F50" s="271">
        <v>0</v>
      </c>
      <c r="G50" s="272">
        <v>1</v>
      </c>
      <c r="H50" s="284"/>
      <c r="I50" s="284"/>
      <c r="J50" s="284"/>
      <c r="K50" s="284"/>
      <c r="L50" s="284"/>
      <c r="M50" s="284"/>
      <c r="N50" s="293">
        <v>26</v>
      </c>
      <c r="O50" s="271">
        <v>0</v>
      </c>
      <c r="P50" s="272">
        <v>1</v>
      </c>
      <c r="Q50" s="17"/>
    </row>
    <row r="51" spans="1:17" s="54" customFormat="1" ht="20.100000000000001" customHeight="1" x14ac:dyDescent="0.25">
      <c r="A51" s="264"/>
      <c r="B51" s="268">
        <v>7</v>
      </c>
      <c r="C51" s="269" t="s">
        <v>324</v>
      </c>
      <c r="D51" s="270">
        <v>6220206</v>
      </c>
      <c r="E51" s="293">
        <v>103</v>
      </c>
      <c r="F51" s="271">
        <v>53</v>
      </c>
      <c r="G51" s="272">
        <v>4</v>
      </c>
      <c r="H51" s="284"/>
      <c r="I51" s="284"/>
      <c r="J51" s="284"/>
      <c r="K51" s="284"/>
      <c r="L51" s="284"/>
      <c r="M51" s="284"/>
      <c r="N51" s="293">
        <v>103</v>
      </c>
      <c r="O51" s="271">
        <v>53</v>
      </c>
      <c r="P51" s="272">
        <v>4</v>
      </c>
      <c r="Q51" s="17"/>
    </row>
    <row r="52" spans="1:17" s="54" customFormat="1" ht="20.100000000000001" customHeight="1" x14ac:dyDescent="0.25">
      <c r="A52" s="264"/>
      <c r="B52" s="268">
        <v>8</v>
      </c>
      <c r="C52" s="269" t="s">
        <v>325</v>
      </c>
      <c r="D52" s="270">
        <v>6340302</v>
      </c>
      <c r="E52" s="293">
        <v>67</v>
      </c>
      <c r="F52" s="271">
        <v>47</v>
      </c>
      <c r="G52" s="272">
        <v>1</v>
      </c>
      <c r="H52" s="284"/>
      <c r="I52" s="284"/>
      <c r="J52" s="284"/>
      <c r="K52" s="284"/>
      <c r="L52" s="284"/>
      <c r="M52" s="284"/>
      <c r="N52" s="293">
        <v>67</v>
      </c>
      <c r="O52" s="271">
        <v>47</v>
      </c>
      <c r="P52" s="272">
        <v>1</v>
      </c>
      <c r="Q52" s="17"/>
    </row>
    <row r="53" spans="1:17" s="54" customFormat="1" ht="20.100000000000001" customHeight="1" x14ac:dyDescent="0.25">
      <c r="A53" s="264"/>
      <c r="B53" s="268">
        <v>9</v>
      </c>
      <c r="C53" s="269" t="s">
        <v>326</v>
      </c>
      <c r="D53" s="270">
        <v>6340417</v>
      </c>
      <c r="E53" s="293">
        <v>71</v>
      </c>
      <c r="F53" s="271">
        <v>27</v>
      </c>
      <c r="G53" s="272">
        <v>1</v>
      </c>
      <c r="H53" s="284"/>
      <c r="I53" s="284"/>
      <c r="J53" s="284"/>
      <c r="K53" s="284"/>
      <c r="L53" s="284"/>
      <c r="M53" s="284"/>
      <c r="N53" s="293">
        <v>71</v>
      </c>
      <c r="O53" s="271">
        <v>27</v>
      </c>
      <c r="P53" s="272">
        <v>1</v>
      </c>
      <c r="Q53" s="17"/>
    </row>
    <row r="54" spans="1:17" s="54" customFormat="1" ht="20.100000000000001" customHeight="1" x14ac:dyDescent="0.25">
      <c r="A54" s="264"/>
      <c r="B54" s="268">
        <v>10</v>
      </c>
      <c r="C54" s="269" t="s">
        <v>327</v>
      </c>
      <c r="D54" s="270">
        <v>6510201</v>
      </c>
      <c r="E54" s="293">
        <v>603</v>
      </c>
      <c r="F54" s="271">
        <v>6</v>
      </c>
      <c r="G54" s="272">
        <v>13</v>
      </c>
      <c r="H54" s="284"/>
      <c r="I54" s="284"/>
      <c r="J54" s="284"/>
      <c r="K54" s="284"/>
      <c r="L54" s="284"/>
      <c r="M54" s="284"/>
      <c r="N54" s="293">
        <v>603</v>
      </c>
      <c r="O54" s="271">
        <v>6</v>
      </c>
      <c r="P54" s="272">
        <v>13</v>
      </c>
      <c r="Q54" s="17"/>
    </row>
    <row r="55" spans="1:17" s="54" customFormat="1" ht="20.100000000000001" customHeight="1" x14ac:dyDescent="0.25">
      <c r="A55" s="264"/>
      <c r="B55" s="268">
        <v>11</v>
      </c>
      <c r="C55" s="269" t="s">
        <v>328</v>
      </c>
      <c r="D55" s="270">
        <v>6510212</v>
      </c>
      <c r="E55" s="293">
        <v>153</v>
      </c>
      <c r="F55" s="271">
        <v>1</v>
      </c>
      <c r="G55" s="272">
        <v>0</v>
      </c>
      <c r="H55" s="284"/>
      <c r="I55" s="284"/>
      <c r="J55" s="284"/>
      <c r="K55" s="284"/>
      <c r="L55" s="284"/>
      <c r="M55" s="284"/>
      <c r="N55" s="293">
        <v>153</v>
      </c>
      <c r="O55" s="271">
        <v>1</v>
      </c>
      <c r="P55" s="272">
        <v>0</v>
      </c>
      <c r="Q55" s="17"/>
    </row>
    <row r="56" spans="1:17" s="54" customFormat="1" ht="20.100000000000001" customHeight="1" x14ac:dyDescent="0.25">
      <c r="A56" s="264"/>
      <c r="B56" s="268">
        <v>12</v>
      </c>
      <c r="C56" s="269" t="s">
        <v>329</v>
      </c>
      <c r="D56" s="270">
        <v>6520121</v>
      </c>
      <c r="E56" s="293">
        <v>21</v>
      </c>
      <c r="F56" s="271">
        <v>0</v>
      </c>
      <c r="G56" s="272">
        <v>1</v>
      </c>
      <c r="H56" s="284"/>
      <c r="I56" s="284"/>
      <c r="J56" s="284"/>
      <c r="K56" s="284"/>
      <c r="L56" s="284"/>
      <c r="M56" s="284"/>
      <c r="N56" s="293">
        <v>21</v>
      </c>
      <c r="O56" s="271">
        <v>0</v>
      </c>
      <c r="P56" s="272">
        <v>1</v>
      </c>
      <c r="Q56" s="17"/>
    </row>
    <row r="57" spans="1:17" s="54" customFormat="1" ht="35.25" customHeight="1" x14ac:dyDescent="0.25">
      <c r="A57" s="264"/>
      <c r="B57" s="268">
        <v>13</v>
      </c>
      <c r="C57" s="307" t="s">
        <v>330</v>
      </c>
      <c r="D57" s="270">
        <v>6520155</v>
      </c>
      <c r="E57" s="293">
        <v>44</v>
      </c>
      <c r="F57" s="271">
        <v>0</v>
      </c>
      <c r="G57" s="272">
        <v>1</v>
      </c>
      <c r="H57" s="284"/>
      <c r="I57" s="284"/>
      <c r="J57" s="284"/>
      <c r="K57" s="284"/>
      <c r="L57" s="284"/>
      <c r="M57" s="284"/>
      <c r="N57" s="293">
        <v>44</v>
      </c>
      <c r="O57" s="271">
        <v>0</v>
      </c>
      <c r="P57" s="272">
        <v>1</v>
      </c>
      <c r="Q57" s="17"/>
    </row>
    <row r="58" spans="1:17" s="54" customFormat="1" ht="20.100000000000001" customHeight="1" x14ac:dyDescent="0.25">
      <c r="A58" s="264"/>
      <c r="B58" s="268">
        <v>14</v>
      </c>
      <c r="C58" s="269" t="s">
        <v>331</v>
      </c>
      <c r="D58" s="270">
        <v>6510216</v>
      </c>
      <c r="E58" s="293">
        <v>976</v>
      </c>
      <c r="F58" s="271">
        <v>6</v>
      </c>
      <c r="G58" s="272">
        <v>12</v>
      </c>
      <c r="H58" s="284"/>
      <c r="I58" s="284"/>
      <c r="J58" s="284"/>
      <c r="K58" s="284"/>
      <c r="L58" s="284"/>
      <c r="M58" s="284"/>
      <c r="N58" s="293">
        <v>976</v>
      </c>
      <c r="O58" s="271">
        <v>6</v>
      </c>
      <c r="P58" s="272">
        <v>12</v>
      </c>
      <c r="Q58" s="17"/>
    </row>
    <row r="59" spans="1:17" x14ac:dyDescent="0.3">
      <c r="A59" s="225"/>
      <c r="B59" s="268">
        <v>15</v>
      </c>
      <c r="C59" s="269" t="s">
        <v>332</v>
      </c>
      <c r="D59" s="270">
        <v>6510211</v>
      </c>
      <c r="E59" s="293">
        <v>64</v>
      </c>
      <c r="F59" s="271">
        <v>0</v>
      </c>
      <c r="G59" s="272">
        <v>1</v>
      </c>
      <c r="H59" s="179"/>
      <c r="I59" s="179"/>
      <c r="J59" s="179"/>
      <c r="K59" s="286"/>
      <c r="L59" s="286"/>
      <c r="M59" s="286"/>
      <c r="N59" s="293">
        <v>64</v>
      </c>
      <c r="O59" s="271">
        <v>0</v>
      </c>
      <c r="P59" s="272">
        <v>1</v>
      </c>
    </row>
    <row r="60" spans="1:17" ht="31.5" customHeight="1" x14ac:dyDescent="0.3">
      <c r="A60" s="225"/>
      <c r="B60" s="268">
        <v>16</v>
      </c>
      <c r="C60" s="307" t="s">
        <v>334</v>
      </c>
      <c r="D60" s="270">
        <v>6520205</v>
      </c>
      <c r="E60" s="293">
        <v>107</v>
      </c>
      <c r="F60" s="271">
        <v>1</v>
      </c>
      <c r="G60" s="272">
        <v>1</v>
      </c>
      <c r="H60" s="179"/>
      <c r="I60" s="179"/>
      <c r="J60" s="179"/>
      <c r="K60" s="289"/>
      <c r="L60" s="289"/>
      <c r="M60" s="289"/>
      <c r="N60" s="293">
        <v>107</v>
      </c>
      <c r="O60" s="271">
        <v>1</v>
      </c>
      <c r="P60" s="272">
        <v>1</v>
      </c>
    </row>
    <row r="61" spans="1:17" x14ac:dyDescent="0.3">
      <c r="A61" s="225"/>
      <c r="B61" s="268">
        <v>17</v>
      </c>
      <c r="C61" s="269" t="s">
        <v>335</v>
      </c>
      <c r="D61" s="270">
        <v>6520255</v>
      </c>
      <c r="E61" s="294">
        <v>115</v>
      </c>
      <c r="F61" s="271">
        <v>1</v>
      </c>
      <c r="G61" s="272">
        <v>0</v>
      </c>
      <c r="H61" s="179"/>
      <c r="I61" s="179"/>
      <c r="J61" s="179"/>
      <c r="K61" s="289"/>
      <c r="L61" s="289"/>
      <c r="M61" s="289"/>
      <c r="N61" s="294">
        <v>115</v>
      </c>
      <c r="O61" s="271">
        <v>1</v>
      </c>
      <c r="P61" s="272">
        <v>0</v>
      </c>
    </row>
    <row r="62" spans="1:17" x14ac:dyDescent="0.3">
      <c r="A62" s="225"/>
      <c r="B62" s="268">
        <v>18</v>
      </c>
      <c r="C62" s="269" t="s">
        <v>336</v>
      </c>
      <c r="D62" s="270">
        <v>6510303</v>
      </c>
      <c r="E62" s="294">
        <v>294</v>
      </c>
      <c r="F62" s="271">
        <v>2</v>
      </c>
      <c r="G62" s="272">
        <v>5</v>
      </c>
      <c r="H62" s="179"/>
      <c r="I62" s="179"/>
      <c r="J62" s="179"/>
      <c r="K62" s="289"/>
      <c r="L62" s="289"/>
      <c r="M62" s="289"/>
      <c r="N62" s="294">
        <v>294</v>
      </c>
      <c r="O62" s="271">
        <v>2</v>
      </c>
      <c r="P62" s="272">
        <v>5</v>
      </c>
    </row>
    <row r="63" spans="1:17" x14ac:dyDescent="0.3">
      <c r="A63" s="225"/>
      <c r="B63" s="268">
        <v>19</v>
      </c>
      <c r="C63" s="269" t="s">
        <v>337</v>
      </c>
      <c r="D63" s="270">
        <v>6510304</v>
      </c>
      <c r="E63" s="294">
        <v>72</v>
      </c>
      <c r="F63" s="271">
        <v>0</v>
      </c>
      <c r="G63" s="272">
        <v>1</v>
      </c>
      <c r="H63" s="179"/>
      <c r="I63" s="179"/>
      <c r="J63" s="179"/>
      <c r="K63" s="289"/>
      <c r="L63" s="289"/>
      <c r="M63" s="289"/>
      <c r="N63" s="294">
        <v>72</v>
      </c>
      <c r="O63" s="271">
        <v>0</v>
      </c>
      <c r="P63" s="272">
        <v>1</v>
      </c>
    </row>
    <row r="64" spans="1:17" ht="38.25" customHeight="1" x14ac:dyDescent="0.3">
      <c r="A64" s="225"/>
      <c r="B64" s="268">
        <v>20</v>
      </c>
      <c r="C64" s="307" t="s">
        <v>338</v>
      </c>
      <c r="D64" s="270">
        <v>6510305</v>
      </c>
      <c r="E64" s="294">
        <v>68</v>
      </c>
      <c r="F64" s="271">
        <v>1</v>
      </c>
      <c r="G64" s="272">
        <v>0</v>
      </c>
      <c r="H64" s="179"/>
      <c r="I64" s="179"/>
      <c r="J64" s="179"/>
      <c r="K64" s="289"/>
      <c r="L64" s="289"/>
      <c r="M64" s="289"/>
      <c r="N64" s="294">
        <v>68</v>
      </c>
      <c r="O64" s="271">
        <v>1</v>
      </c>
      <c r="P64" s="272">
        <v>0</v>
      </c>
    </row>
    <row r="65" spans="1:17" x14ac:dyDescent="0.3">
      <c r="A65" s="225"/>
      <c r="B65" s="268">
        <v>21</v>
      </c>
      <c r="C65" s="269" t="s">
        <v>339</v>
      </c>
      <c r="D65" s="270">
        <v>6520225</v>
      </c>
      <c r="E65" s="294">
        <v>38</v>
      </c>
      <c r="F65" s="271">
        <v>0</v>
      </c>
      <c r="G65" s="272">
        <v>0</v>
      </c>
      <c r="H65" s="179"/>
      <c r="I65" s="179"/>
      <c r="J65" s="179"/>
      <c r="K65" s="289"/>
      <c r="L65" s="289"/>
      <c r="M65" s="289"/>
      <c r="N65" s="294">
        <v>38</v>
      </c>
      <c r="O65" s="271">
        <v>0</v>
      </c>
      <c r="P65" s="272">
        <v>0</v>
      </c>
    </row>
    <row r="66" spans="1:17" x14ac:dyDescent="0.3">
      <c r="A66" s="225"/>
      <c r="B66" s="268">
        <v>22</v>
      </c>
      <c r="C66" s="269" t="s">
        <v>340</v>
      </c>
      <c r="D66" s="270">
        <v>6520227</v>
      </c>
      <c r="E66" s="294">
        <v>273</v>
      </c>
      <c r="F66" s="271">
        <v>1</v>
      </c>
      <c r="G66" s="272">
        <v>5</v>
      </c>
      <c r="H66" s="179"/>
      <c r="I66" s="179"/>
      <c r="J66" s="179"/>
      <c r="K66" s="289"/>
      <c r="L66" s="289"/>
      <c r="M66" s="289"/>
      <c r="N66" s="294">
        <v>273</v>
      </c>
      <c r="O66" s="271">
        <v>1</v>
      </c>
      <c r="P66" s="272">
        <v>5</v>
      </c>
    </row>
    <row r="67" spans="1:17" s="55" customFormat="1" x14ac:dyDescent="0.3">
      <c r="A67" s="225"/>
      <c r="B67" s="268">
        <v>23</v>
      </c>
      <c r="C67" s="269" t="s">
        <v>341</v>
      </c>
      <c r="D67" s="270">
        <v>6540204</v>
      </c>
      <c r="E67" s="294">
        <v>115</v>
      </c>
      <c r="F67" s="271">
        <v>110</v>
      </c>
      <c r="G67" s="272">
        <v>0</v>
      </c>
      <c r="H67" s="179"/>
      <c r="I67" s="179"/>
      <c r="J67" s="179"/>
      <c r="K67" s="290"/>
      <c r="L67" s="290"/>
      <c r="M67" s="290"/>
      <c r="N67" s="294">
        <v>115</v>
      </c>
      <c r="O67" s="271">
        <v>110</v>
      </c>
      <c r="P67" s="272">
        <v>0</v>
      </c>
      <c r="Q67" s="14"/>
    </row>
    <row r="68" spans="1:17" s="55" customFormat="1" x14ac:dyDescent="0.3">
      <c r="A68" s="264" t="s">
        <v>343</v>
      </c>
      <c r="B68" s="216"/>
      <c r="C68" s="229"/>
      <c r="D68" s="270"/>
      <c r="E68" s="295">
        <f>SUM(E69:E85)</f>
        <v>1377</v>
      </c>
      <c r="F68" s="295">
        <f t="shared" ref="F68:G68" si="15">SUM(F69:F85)</f>
        <v>201</v>
      </c>
      <c r="G68" s="295">
        <f t="shared" si="15"/>
        <v>7</v>
      </c>
      <c r="H68" s="296"/>
      <c r="I68" s="296"/>
      <c r="J68" s="296"/>
      <c r="K68" s="295">
        <f>SUM(K69:K85)</f>
        <v>1377</v>
      </c>
      <c r="L68" s="295">
        <f t="shared" ref="L68" si="16">SUM(L69:L85)</f>
        <v>201</v>
      </c>
      <c r="M68" s="295">
        <f t="shared" ref="M68" si="17">SUM(M69:M85)</f>
        <v>7</v>
      </c>
      <c r="N68" s="297"/>
      <c r="O68" s="273"/>
      <c r="P68" s="274"/>
      <c r="Q68" s="14"/>
    </row>
    <row r="69" spans="1:17" s="55" customFormat="1" ht="38.25" customHeight="1" x14ac:dyDescent="0.3">
      <c r="A69" s="275"/>
      <c r="B69" s="268">
        <v>1</v>
      </c>
      <c r="C69" s="307" t="s">
        <v>344</v>
      </c>
      <c r="D69" s="270">
        <v>5480105</v>
      </c>
      <c r="E69" s="293">
        <v>53</v>
      </c>
      <c r="F69" s="268">
        <v>0</v>
      </c>
      <c r="G69" s="276">
        <v>0</v>
      </c>
      <c r="H69" s="179"/>
      <c r="I69" s="179"/>
      <c r="J69" s="179"/>
      <c r="K69" s="293">
        <v>53</v>
      </c>
      <c r="L69" s="268">
        <v>0</v>
      </c>
      <c r="M69" s="276">
        <v>0</v>
      </c>
      <c r="N69" s="294"/>
      <c r="O69" s="271"/>
      <c r="P69" s="272"/>
      <c r="Q69" s="14"/>
    </row>
    <row r="70" spans="1:17" s="55" customFormat="1" x14ac:dyDescent="0.3">
      <c r="A70" s="275"/>
      <c r="B70" s="268">
        <v>2</v>
      </c>
      <c r="C70" s="269" t="s">
        <v>319</v>
      </c>
      <c r="D70" s="270">
        <v>5480207</v>
      </c>
      <c r="E70" s="293">
        <v>71</v>
      </c>
      <c r="F70" s="268">
        <v>8</v>
      </c>
      <c r="G70" s="276">
        <v>0</v>
      </c>
      <c r="H70" s="179"/>
      <c r="I70" s="179"/>
      <c r="J70" s="179"/>
      <c r="K70" s="293">
        <v>71</v>
      </c>
      <c r="L70" s="268">
        <v>8</v>
      </c>
      <c r="M70" s="276">
        <v>0</v>
      </c>
      <c r="N70" s="294"/>
      <c r="O70" s="271"/>
      <c r="P70" s="272"/>
      <c r="Q70" s="14"/>
    </row>
    <row r="71" spans="1:17" s="55" customFormat="1" x14ac:dyDescent="0.3">
      <c r="A71" s="275"/>
      <c r="B71" s="268">
        <v>3</v>
      </c>
      <c r="C71" s="269" t="s">
        <v>320</v>
      </c>
      <c r="D71" s="270">
        <v>5480205</v>
      </c>
      <c r="E71" s="293">
        <v>77</v>
      </c>
      <c r="F71" s="268">
        <v>20</v>
      </c>
      <c r="G71" s="276">
        <v>0</v>
      </c>
      <c r="H71" s="179"/>
      <c r="I71" s="179"/>
      <c r="J71" s="179"/>
      <c r="K71" s="293">
        <v>77</v>
      </c>
      <c r="L71" s="268">
        <v>20</v>
      </c>
      <c r="M71" s="276">
        <v>0</v>
      </c>
      <c r="N71" s="294"/>
      <c r="O71" s="271"/>
      <c r="P71" s="272"/>
      <c r="Q71" s="14"/>
    </row>
    <row r="72" spans="1:17" s="55" customFormat="1" x14ac:dyDescent="0.3">
      <c r="A72" s="275"/>
      <c r="B72" s="268">
        <v>4</v>
      </c>
      <c r="C72" s="269" t="s">
        <v>321</v>
      </c>
      <c r="D72" s="270">
        <v>5480209</v>
      </c>
      <c r="E72" s="293">
        <v>133</v>
      </c>
      <c r="F72" s="268">
        <v>5</v>
      </c>
      <c r="G72" s="276">
        <v>1</v>
      </c>
      <c r="H72" s="179"/>
      <c r="I72" s="179"/>
      <c r="J72" s="179"/>
      <c r="K72" s="293">
        <v>133</v>
      </c>
      <c r="L72" s="268">
        <v>5</v>
      </c>
      <c r="M72" s="276">
        <v>1</v>
      </c>
      <c r="N72" s="294"/>
      <c r="O72" s="271"/>
      <c r="P72" s="272"/>
      <c r="Q72" s="14"/>
    </row>
    <row r="73" spans="1:17" s="55" customFormat="1" x14ac:dyDescent="0.3">
      <c r="A73" s="275"/>
      <c r="B73" s="268">
        <v>5</v>
      </c>
      <c r="C73" s="269" t="s">
        <v>322</v>
      </c>
      <c r="D73" s="270">
        <v>5480214</v>
      </c>
      <c r="E73" s="293">
        <v>31</v>
      </c>
      <c r="F73" s="268">
        <v>3</v>
      </c>
      <c r="G73" s="276">
        <v>0</v>
      </c>
      <c r="H73" s="179"/>
      <c r="I73" s="179"/>
      <c r="J73" s="179"/>
      <c r="K73" s="293">
        <v>31</v>
      </c>
      <c r="L73" s="268">
        <v>3</v>
      </c>
      <c r="M73" s="276">
        <v>0</v>
      </c>
      <c r="N73" s="294"/>
      <c r="O73" s="271"/>
      <c r="P73" s="272"/>
      <c r="Q73" s="14"/>
    </row>
    <row r="74" spans="1:17" s="55" customFormat="1" x14ac:dyDescent="0.3">
      <c r="A74" s="275"/>
      <c r="B74" s="268">
        <v>6</v>
      </c>
      <c r="C74" s="269" t="s">
        <v>324</v>
      </c>
      <c r="D74" s="270">
        <v>5220206</v>
      </c>
      <c r="E74" s="293">
        <v>95</v>
      </c>
      <c r="F74" s="268">
        <v>41</v>
      </c>
      <c r="G74" s="276">
        <v>0</v>
      </c>
      <c r="H74" s="179"/>
      <c r="I74" s="179"/>
      <c r="J74" s="179"/>
      <c r="K74" s="293">
        <v>95</v>
      </c>
      <c r="L74" s="268">
        <v>41</v>
      </c>
      <c r="M74" s="276">
        <v>0</v>
      </c>
      <c r="N74" s="294"/>
      <c r="O74" s="271"/>
      <c r="P74" s="272"/>
      <c r="Q74" s="14"/>
    </row>
    <row r="75" spans="1:17" s="55" customFormat="1" x14ac:dyDescent="0.3">
      <c r="A75" s="275"/>
      <c r="B75" s="268">
        <v>7</v>
      </c>
      <c r="C75" s="269" t="s">
        <v>325</v>
      </c>
      <c r="D75" s="270">
        <v>5340302</v>
      </c>
      <c r="E75" s="293">
        <v>57</v>
      </c>
      <c r="F75" s="268">
        <v>45</v>
      </c>
      <c r="G75" s="276">
        <v>0</v>
      </c>
      <c r="H75" s="179"/>
      <c r="I75" s="179"/>
      <c r="J75" s="179"/>
      <c r="K75" s="293">
        <v>57</v>
      </c>
      <c r="L75" s="268">
        <v>45</v>
      </c>
      <c r="M75" s="276">
        <v>0</v>
      </c>
      <c r="N75" s="294"/>
      <c r="O75" s="271"/>
      <c r="P75" s="272"/>
      <c r="Q75" s="14"/>
    </row>
    <row r="76" spans="1:17" s="55" customFormat="1" x14ac:dyDescent="0.3">
      <c r="A76" s="275"/>
      <c r="B76" s="268">
        <v>8</v>
      </c>
      <c r="C76" s="269" t="s">
        <v>326</v>
      </c>
      <c r="D76" s="270">
        <v>5340417</v>
      </c>
      <c r="E76" s="293">
        <v>73</v>
      </c>
      <c r="F76" s="268">
        <v>31</v>
      </c>
      <c r="G76" s="276">
        <v>1</v>
      </c>
      <c r="H76" s="179"/>
      <c r="I76" s="179"/>
      <c r="J76" s="179"/>
      <c r="K76" s="293">
        <v>73</v>
      </c>
      <c r="L76" s="268">
        <v>31</v>
      </c>
      <c r="M76" s="276">
        <v>1</v>
      </c>
      <c r="N76" s="294"/>
      <c r="O76" s="271"/>
      <c r="P76" s="272"/>
      <c r="Q76" s="14"/>
    </row>
    <row r="77" spans="1:17" s="55" customFormat="1" x14ac:dyDescent="0.3">
      <c r="A77" s="275"/>
      <c r="B77" s="268">
        <v>9</v>
      </c>
      <c r="C77" s="269" t="s">
        <v>327</v>
      </c>
      <c r="D77" s="270">
        <v>5510201</v>
      </c>
      <c r="E77" s="293">
        <v>103</v>
      </c>
      <c r="F77" s="268">
        <v>0</v>
      </c>
      <c r="G77" s="276">
        <v>1</v>
      </c>
      <c r="H77" s="179"/>
      <c r="I77" s="179"/>
      <c r="J77" s="179"/>
      <c r="K77" s="293">
        <v>103</v>
      </c>
      <c r="L77" s="268">
        <v>0</v>
      </c>
      <c r="M77" s="276">
        <v>1</v>
      </c>
      <c r="N77" s="294"/>
      <c r="O77" s="271"/>
      <c r="P77" s="272"/>
      <c r="Q77" s="14"/>
    </row>
    <row r="78" spans="1:17" s="55" customFormat="1" x14ac:dyDescent="0.3">
      <c r="A78" s="275"/>
      <c r="B78" s="268">
        <v>10</v>
      </c>
      <c r="C78" s="269" t="s">
        <v>329</v>
      </c>
      <c r="D78" s="270">
        <v>5520121</v>
      </c>
      <c r="E78" s="293">
        <v>37</v>
      </c>
      <c r="F78" s="268">
        <v>1</v>
      </c>
      <c r="G78" s="276">
        <v>0</v>
      </c>
      <c r="H78" s="179"/>
      <c r="I78" s="179"/>
      <c r="J78" s="179"/>
      <c r="K78" s="293">
        <v>37</v>
      </c>
      <c r="L78" s="268">
        <v>1</v>
      </c>
      <c r="M78" s="276">
        <v>0</v>
      </c>
      <c r="N78" s="294"/>
      <c r="O78" s="271"/>
      <c r="P78" s="272"/>
      <c r="Q78" s="14"/>
    </row>
    <row r="79" spans="1:17" s="55" customFormat="1" x14ac:dyDescent="0.3">
      <c r="A79" s="275"/>
      <c r="B79" s="268">
        <v>11</v>
      </c>
      <c r="C79" s="269" t="s">
        <v>331</v>
      </c>
      <c r="D79" s="270">
        <v>5510216</v>
      </c>
      <c r="E79" s="293">
        <v>229</v>
      </c>
      <c r="F79" s="268">
        <v>1</v>
      </c>
      <c r="G79" s="276">
        <v>1</v>
      </c>
      <c r="H79" s="179"/>
      <c r="I79" s="179"/>
      <c r="J79" s="179"/>
      <c r="K79" s="293">
        <v>229</v>
      </c>
      <c r="L79" s="268">
        <v>1</v>
      </c>
      <c r="M79" s="276">
        <v>1</v>
      </c>
      <c r="N79" s="294"/>
      <c r="O79" s="271"/>
      <c r="P79" s="272"/>
      <c r="Q79" s="14"/>
    </row>
    <row r="80" spans="1:17" s="55" customFormat="1" x14ac:dyDescent="0.3">
      <c r="A80" s="275"/>
      <c r="B80" s="268">
        <v>12</v>
      </c>
      <c r="C80" s="269" t="s">
        <v>332</v>
      </c>
      <c r="D80" s="270">
        <v>5510211</v>
      </c>
      <c r="E80" s="293">
        <v>58</v>
      </c>
      <c r="F80" s="268">
        <v>0</v>
      </c>
      <c r="G80" s="276">
        <v>0</v>
      </c>
      <c r="H80" s="179"/>
      <c r="I80" s="179"/>
      <c r="J80" s="179"/>
      <c r="K80" s="293">
        <v>58</v>
      </c>
      <c r="L80" s="268">
        <v>0</v>
      </c>
      <c r="M80" s="276">
        <v>0</v>
      </c>
      <c r="N80" s="294"/>
      <c r="O80" s="271"/>
      <c r="P80" s="272"/>
      <c r="Q80" s="14"/>
    </row>
    <row r="81" spans="1:17" s="55" customFormat="1" x14ac:dyDescent="0.3">
      <c r="A81" s="275"/>
      <c r="B81" s="268">
        <v>13</v>
      </c>
      <c r="C81" s="269" t="s">
        <v>333</v>
      </c>
      <c r="D81" s="270">
        <v>5520114</v>
      </c>
      <c r="E81" s="293">
        <v>83</v>
      </c>
      <c r="F81" s="268">
        <v>0</v>
      </c>
      <c r="G81" s="276">
        <v>1</v>
      </c>
      <c r="H81" s="179"/>
      <c r="I81" s="179"/>
      <c r="J81" s="179"/>
      <c r="K81" s="293">
        <v>83</v>
      </c>
      <c r="L81" s="268">
        <v>0</v>
      </c>
      <c r="M81" s="276">
        <v>1</v>
      </c>
      <c r="N81" s="294"/>
      <c r="O81" s="271"/>
      <c r="P81" s="272"/>
      <c r="Q81" s="14"/>
    </row>
    <row r="82" spans="1:17" s="55" customFormat="1" x14ac:dyDescent="0.3">
      <c r="A82" s="275"/>
      <c r="B82" s="268">
        <v>14</v>
      </c>
      <c r="C82" s="269" t="s">
        <v>336</v>
      </c>
      <c r="D82" s="270">
        <v>5510303</v>
      </c>
      <c r="E82" s="293">
        <v>65</v>
      </c>
      <c r="F82" s="268">
        <v>1</v>
      </c>
      <c r="G82" s="276">
        <v>0</v>
      </c>
      <c r="H82" s="179"/>
      <c r="I82" s="179"/>
      <c r="J82" s="179"/>
      <c r="K82" s="293">
        <v>65</v>
      </c>
      <c r="L82" s="268">
        <v>1</v>
      </c>
      <c r="M82" s="276">
        <v>0</v>
      </c>
      <c r="N82" s="294"/>
      <c r="O82" s="271"/>
      <c r="P82" s="272"/>
      <c r="Q82" s="14"/>
    </row>
    <row r="83" spans="1:17" s="55" customFormat="1" x14ac:dyDescent="0.3">
      <c r="A83" s="275"/>
      <c r="B83" s="268">
        <v>15</v>
      </c>
      <c r="C83" s="269" t="s">
        <v>339</v>
      </c>
      <c r="D83" s="270">
        <v>5520225</v>
      </c>
      <c r="E83" s="293">
        <v>44</v>
      </c>
      <c r="F83" s="268">
        <v>2</v>
      </c>
      <c r="G83" s="276">
        <v>0</v>
      </c>
      <c r="H83" s="179"/>
      <c r="I83" s="179"/>
      <c r="J83" s="179"/>
      <c r="K83" s="293">
        <v>44</v>
      </c>
      <c r="L83" s="268">
        <v>2</v>
      </c>
      <c r="M83" s="276">
        <v>0</v>
      </c>
      <c r="N83" s="294"/>
      <c r="O83" s="271"/>
      <c r="P83" s="272"/>
      <c r="Q83" s="14"/>
    </row>
    <row r="84" spans="1:17" s="55" customFormat="1" x14ac:dyDescent="0.3">
      <c r="A84" s="275"/>
      <c r="B84" s="268">
        <v>16</v>
      </c>
      <c r="C84" s="269" t="s">
        <v>340</v>
      </c>
      <c r="D84" s="270">
        <v>5520227</v>
      </c>
      <c r="E84" s="293">
        <v>119</v>
      </c>
      <c r="F84" s="268">
        <v>2</v>
      </c>
      <c r="G84" s="276">
        <v>1</v>
      </c>
      <c r="H84" s="179"/>
      <c r="I84" s="179"/>
      <c r="J84" s="179"/>
      <c r="K84" s="293">
        <v>119</v>
      </c>
      <c r="L84" s="268">
        <v>2</v>
      </c>
      <c r="M84" s="276">
        <v>1</v>
      </c>
      <c r="N84" s="294"/>
      <c r="O84" s="271"/>
      <c r="P84" s="272"/>
      <c r="Q84" s="14"/>
    </row>
    <row r="85" spans="1:17" s="55" customFormat="1" x14ac:dyDescent="0.3">
      <c r="A85" s="275"/>
      <c r="B85" s="268">
        <v>17</v>
      </c>
      <c r="C85" s="269" t="s">
        <v>345</v>
      </c>
      <c r="D85" s="270">
        <v>5540204</v>
      </c>
      <c r="E85" s="293">
        <v>49</v>
      </c>
      <c r="F85" s="268">
        <v>41</v>
      </c>
      <c r="G85" s="277">
        <v>1</v>
      </c>
      <c r="H85" s="179"/>
      <c r="I85" s="179"/>
      <c r="J85" s="179"/>
      <c r="K85" s="293">
        <v>49</v>
      </c>
      <c r="L85" s="268">
        <v>41</v>
      </c>
      <c r="M85" s="277">
        <v>1</v>
      </c>
      <c r="N85" s="294"/>
      <c r="O85" s="271"/>
      <c r="P85" s="272"/>
      <c r="Q85" s="14"/>
    </row>
    <row r="86" spans="1:17" s="53" customFormat="1" ht="19.5" customHeight="1" x14ac:dyDescent="0.25">
      <c r="A86" s="253" t="s">
        <v>285</v>
      </c>
      <c r="B86" s="254"/>
      <c r="C86" s="208"/>
      <c r="D86" s="255">
        <v>3000</v>
      </c>
      <c r="E86" s="299">
        <f>E108</f>
        <v>601</v>
      </c>
      <c r="F86" s="299">
        <f t="shared" ref="F86:P86" si="18">F108</f>
        <v>39</v>
      </c>
      <c r="G86" s="300">
        <f t="shared" si="18"/>
        <v>0</v>
      </c>
      <c r="H86" s="300">
        <f t="shared" si="18"/>
        <v>0</v>
      </c>
      <c r="I86" s="300">
        <f t="shared" si="18"/>
        <v>0</v>
      </c>
      <c r="J86" s="300">
        <f t="shared" si="18"/>
        <v>0</v>
      </c>
      <c r="K86" s="300">
        <f t="shared" si="18"/>
        <v>89</v>
      </c>
      <c r="L86" s="300">
        <f t="shared" si="18"/>
        <v>7</v>
      </c>
      <c r="M86" s="300">
        <f t="shared" si="18"/>
        <v>0</v>
      </c>
      <c r="N86" s="300">
        <f t="shared" si="18"/>
        <v>512</v>
      </c>
      <c r="O86" s="300">
        <f t="shared" si="18"/>
        <v>32</v>
      </c>
      <c r="P86" s="300">
        <f t="shared" si="18"/>
        <v>0</v>
      </c>
      <c r="Q86" s="37"/>
    </row>
    <row r="87" spans="1:17" s="53" customFormat="1" ht="21" customHeight="1" x14ac:dyDescent="0.25">
      <c r="A87" s="242" t="s">
        <v>220</v>
      </c>
      <c r="B87" s="248"/>
      <c r="C87" s="249"/>
      <c r="D87" s="250">
        <v>3001</v>
      </c>
      <c r="E87" s="240">
        <f>SUM(H87,K87,N87)</f>
        <v>0</v>
      </c>
      <c r="F87" s="240">
        <f t="shared" ref="F87" si="19">SUM(I87,L87,O87)</f>
        <v>0</v>
      </c>
      <c r="G87" s="240">
        <f t="shared" ref="G87" si="20">SUM(J87,M87,P87)</f>
        <v>0</v>
      </c>
      <c r="H87" s="251"/>
      <c r="I87" s="251"/>
      <c r="J87" s="251"/>
      <c r="K87" s="251"/>
      <c r="L87" s="251"/>
      <c r="M87" s="251"/>
      <c r="N87" s="263" t="s">
        <v>106</v>
      </c>
      <c r="O87" s="263" t="s">
        <v>106</v>
      </c>
      <c r="P87" s="263" t="s">
        <v>106</v>
      </c>
      <c r="Q87" s="37"/>
    </row>
    <row r="88" spans="1:17" s="54" customFormat="1" ht="20.100000000000001" customHeight="1" x14ac:dyDescent="0.25">
      <c r="A88" s="264" t="s">
        <v>182</v>
      </c>
      <c r="B88" s="216"/>
      <c r="C88" s="229"/>
      <c r="D88" s="194"/>
      <c r="E88" s="284"/>
      <c r="F88" s="284"/>
      <c r="G88" s="284"/>
      <c r="H88" s="285"/>
      <c r="I88" s="285"/>
      <c r="J88" s="285"/>
      <c r="K88" s="285"/>
      <c r="L88" s="285"/>
      <c r="M88" s="285"/>
      <c r="N88" s="285"/>
      <c r="O88" s="285"/>
      <c r="P88" s="285"/>
      <c r="Q88" s="17" t="s">
        <v>106</v>
      </c>
    </row>
    <row r="89" spans="1:17" s="46" customFormat="1" ht="15.75" x14ac:dyDescent="0.25">
      <c r="A89" s="278" t="s">
        <v>183</v>
      </c>
      <c r="B89" s="248"/>
      <c r="C89" s="249"/>
      <c r="D89" s="190" t="s">
        <v>161</v>
      </c>
      <c r="E89" s="240">
        <f t="shared" ref="E89:E107" si="21">SUM(H89,K89,N89)</f>
        <v>0</v>
      </c>
      <c r="F89" s="240">
        <f t="shared" ref="F89:F93" si="22">SUM(I89,L89,O89)</f>
        <v>0</v>
      </c>
      <c r="G89" s="240">
        <f t="shared" ref="G89:G93" si="23">SUM(J89,M89,P89)</f>
        <v>0</v>
      </c>
      <c r="H89" s="286"/>
      <c r="I89" s="286"/>
      <c r="J89" s="286"/>
      <c r="K89" s="286"/>
      <c r="L89" s="286"/>
      <c r="M89" s="286"/>
      <c r="N89" s="286"/>
      <c r="O89" s="286"/>
      <c r="P89" s="286"/>
      <c r="Q89" s="17"/>
    </row>
    <row r="90" spans="1:17" s="46" customFormat="1" ht="15.75" x14ac:dyDescent="0.25">
      <c r="A90" s="278" t="s">
        <v>184</v>
      </c>
      <c r="B90" s="248"/>
      <c r="C90" s="249"/>
      <c r="D90" s="190" t="s">
        <v>162</v>
      </c>
      <c r="E90" s="240">
        <f t="shared" si="21"/>
        <v>0</v>
      </c>
      <c r="F90" s="240">
        <f t="shared" si="22"/>
        <v>0</v>
      </c>
      <c r="G90" s="240">
        <f t="shared" si="23"/>
        <v>0</v>
      </c>
      <c r="H90" s="286"/>
      <c r="I90" s="286"/>
      <c r="J90" s="286"/>
      <c r="K90" s="286"/>
      <c r="L90" s="286"/>
      <c r="M90" s="286"/>
      <c r="N90" s="286"/>
      <c r="O90" s="286"/>
      <c r="P90" s="286"/>
      <c r="Q90" s="17"/>
    </row>
    <row r="91" spans="1:17" s="46" customFormat="1" ht="15.75" x14ac:dyDescent="0.25">
      <c r="A91" s="278" t="s">
        <v>185</v>
      </c>
      <c r="B91" s="248"/>
      <c r="C91" s="249"/>
      <c r="D91" s="190" t="s">
        <v>163</v>
      </c>
      <c r="E91" s="240">
        <f t="shared" si="21"/>
        <v>0</v>
      </c>
      <c r="F91" s="240">
        <f t="shared" si="22"/>
        <v>0</v>
      </c>
      <c r="G91" s="240">
        <f t="shared" si="23"/>
        <v>0</v>
      </c>
      <c r="H91" s="286"/>
      <c r="I91" s="286"/>
      <c r="J91" s="286"/>
      <c r="K91" s="286"/>
      <c r="L91" s="286"/>
      <c r="M91" s="286"/>
      <c r="N91" s="286"/>
      <c r="O91" s="286"/>
      <c r="P91" s="286"/>
      <c r="Q91" s="17"/>
    </row>
    <row r="92" spans="1:17" s="46" customFormat="1" ht="33.75" customHeight="1" x14ac:dyDescent="0.25">
      <c r="A92" s="406" t="s">
        <v>186</v>
      </c>
      <c r="B92" s="407"/>
      <c r="C92" s="408"/>
      <c r="D92" s="190" t="s">
        <v>170</v>
      </c>
      <c r="E92" s="240">
        <f t="shared" si="21"/>
        <v>0</v>
      </c>
      <c r="F92" s="240">
        <f t="shared" si="22"/>
        <v>0</v>
      </c>
      <c r="G92" s="240">
        <f t="shared" si="23"/>
        <v>0</v>
      </c>
      <c r="H92" s="286"/>
      <c r="I92" s="286"/>
      <c r="J92" s="286"/>
      <c r="K92" s="286"/>
      <c r="L92" s="286"/>
      <c r="M92" s="286"/>
      <c r="N92" s="286"/>
      <c r="O92" s="286"/>
      <c r="P92" s="286"/>
      <c r="Q92" s="17"/>
    </row>
    <row r="93" spans="1:17" s="46" customFormat="1" ht="36" customHeight="1" x14ac:dyDescent="0.25">
      <c r="A93" s="406" t="s">
        <v>187</v>
      </c>
      <c r="B93" s="407"/>
      <c r="C93" s="408"/>
      <c r="D93" s="190" t="s">
        <v>171</v>
      </c>
      <c r="E93" s="240">
        <f t="shared" si="21"/>
        <v>0</v>
      </c>
      <c r="F93" s="240">
        <f t="shared" si="22"/>
        <v>0</v>
      </c>
      <c r="G93" s="240">
        <f t="shared" si="23"/>
        <v>0</v>
      </c>
      <c r="H93" s="263" t="s">
        <v>106</v>
      </c>
      <c r="I93" s="263" t="s">
        <v>106</v>
      </c>
      <c r="J93" s="263" t="s">
        <v>106</v>
      </c>
      <c r="K93" s="286"/>
      <c r="L93" s="286"/>
      <c r="M93" s="286"/>
      <c r="N93" s="286"/>
      <c r="O93" s="286"/>
      <c r="P93" s="286"/>
      <c r="Q93" s="17"/>
    </row>
    <row r="94" spans="1:17" s="23" customFormat="1" ht="34.5" customHeight="1" x14ac:dyDescent="0.25">
      <c r="A94" s="406" t="s">
        <v>286</v>
      </c>
      <c r="B94" s="407"/>
      <c r="C94" s="408"/>
      <c r="D94" s="190" t="s">
        <v>172</v>
      </c>
      <c r="E94" s="240">
        <f t="shared" si="21"/>
        <v>0</v>
      </c>
      <c r="F94" s="240">
        <f>SUM(I94,L94,O94)</f>
        <v>0</v>
      </c>
      <c r="G94" s="240">
        <f>SUM(J94,M94,P94)</f>
        <v>0</v>
      </c>
      <c r="H94" s="287"/>
      <c r="I94" s="287"/>
      <c r="J94" s="287"/>
      <c r="K94" s="287"/>
      <c r="L94" s="287"/>
      <c r="M94" s="287"/>
      <c r="N94" s="287"/>
      <c r="O94" s="287"/>
      <c r="P94" s="287"/>
      <c r="Q94" s="69"/>
    </row>
    <row r="95" spans="1:17" s="18" customFormat="1" ht="15.75" x14ac:dyDescent="0.25">
      <c r="A95" s="265" t="s">
        <v>124</v>
      </c>
      <c r="B95" s="401" t="s">
        <v>209</v>
      </c>
      <c r="C95" s="402"/>
      <c r="D95" s="190" t="s">
        <v>173</v>
      </c>
      <c r="E95" s="240">
        <f t="shared" si="21"/>
        <v>0</v>
      </c>
      <c r="F95" s="266" t="s">
        <v>106</v>
      </c>
      <c r="G95" s="240">
        <f t="shared" ref="G95:G98" si="24">SUM(J95,M95,P95)</f>
        <v>0</v>
      </c>
      <c r="H95" s="288"/>
      <c r="I95" s="263" t="s">
        <v>106</v>
      </c>
      <c r="J95" s="288"/>
      <c r="K95" s="263" t="s">
        <v>106</v>
      </c>
      <c r="L95" s="263" t="s">
        <v>106</v>
      </c>
      <c r="M95" s="263" t="s">
        <v>106</v>
      </c>
      <c r="N95" s="263" t="s">
        <v>106</v>
      </c>
      <c r="O95" s="263" t="s">
        <v>106</v>
      </c>
      <c r="P95" s="263" t="s">
        <v>106</v>
      </c>
      <c r="Q95" s="17"/>
    </row>
    <row r="96" spans="1:17" s="18" customFormat="1" ht="15.75" x14ac:dyDescent="0.25">
      <c r="A96" s="267"/>
      <c r="B96" s="401" t="s">
        <v>210</v>
      </c>
      <c r="C96" s="402"/>
      <c r="D96" s="190" t="s">
        <v>174</v>
      </c>
      <c r="E96" s="240">
        <f t="shared" si="21"/>
        <v>0</v>
      </c>
      <c r="F96" s="240">
        <f t="shared" ref="F96:F107" si="25">SUM(I96,L96,O96)</f>
        <v>0</v>
      </c>
      <c r="G96" s="240">
        <f t="shared" si="24"/>
        <v>0</v>
      </c>
      <c r="H96" s="288"/>
      <c r="I96" s="288"/>
      <c r="J96" s="288"/>
      <c r="K96" s="263" t="s">
        <v>106</v>
      </c>
      <c r="L96" s="263" t="s">
        <v>106</v>
      </c>
      <c r="M96" s="263" t="s">
        <v>106</v>
      </c>
      <c r="N96" s="263" t="s">
        <v>106</v>
      </c>
      <c r="O96" s="263" t="s">
        <v>106</v>
      </c>
      <c r="P96" s="263" t="s">
        <v>106</v>
      </c>
      <c r="Q96" s="17"/>
    </row>
    <row r="97" spans="1:17" s="18" customFormat="1" ht="15.75" x14ac:dyDescent="0.25">
      <c r="A97" s="267"/>
      <c r="B97" s="401" t="s">
        <v>202</v>
      </c>
      <c r="C97" s="402"/>
      <c r="D97" s="190" t="s">
        <v>175</v>
      </c>
      <c r="E97" s="240">
        <f t="shared" si="21"/>
        <v>0</v>
      </c>
      <c r="F97" s="240">
        <f t="shared" si="25"/>
        <v>0</v>
      </c>
      <c r="G97" s="240">
        <f t="shared" si="24"/>
        <v>0</v>
      </c>
      <c r="H97" s="288"/>
      <c r="I97" s="288"/>
      <c r="J97" s="288"/>
      <c r="K97" s="263" t="s">
        <v>106</v>
      </c>
      <c r="L97" s="263" t="s">
        <v>106</v>
      </c>
      <c r="M97" s="263" t="s">
        <v>106</v>
      </c>
      <c r="N97" s="263" t="s">
        <v>106</v>
      </c>
      <c r="O97" s="263" t="s">
        <v>106</v>
      </c>
      <c r="P97" s="263" t="s">
        <v>106</v>
      </c>
      <c r="Q97" s="17"/>
    </row>
    <row r="98" spans="1:17" s="18" customFormat="1" ht="45" customHeight="1" x14ac:dyDescent="0.25">
      <c r="A98" s="267"/>
      <c r="B98" s="411" t="s">
        <v>204</v>
      </c>
      <c r="C98" s="412"/>
      <c r="D98" s="190" t="s">
        <v>176</v>
      </c>
      <c r="E98" s="240">
        <f t="shared" si="21"/>
        <v>0</v>
      </c>
      <c r="F98" s="240">
        <f t="shared" si="25"/>
        <v>0</v>
      </c>
      <c r="G98" s="240">
        <f t="shared" si="24"/>
        <v>0</v>
      </c>
      <c r="H98" s="288"/>
      <c r="I98" s="288"/>
      <c r="J98" s="288"/>
      <c r="K98" s="263" t="s">
        <v>106</v>
      </c>
      <c r="L98" s="263" t="s">
        <v>106</v>
      </c>
      <c r="M98" s="263" t="s">
        <v>106</v>
      </c>
      <c r="N98" s="263" t="s">
        <v>106</v>
      </c>
      <c r="O98" s="263" t="s">
        <v>106</v>
      </c>
      <c r="P98" s="263" t="s">
        <v>106</v>
      </c>
      <c r="Q98" s="17"/>
    </row>
    <row r="99" spans="1:17" s="18" customFormat="1" ht="15.75" x14ac:dyDescent="0.25">
      <c r="A99" s="267"/>
      <c r="B99" s="401" t="s">
        <v>203</v>
      </c>
      <c r="C99" s="402"/>
      <c r="D99" s="190" t="s">
        <v>177</v>
      </c>
      <c r="E99" s="240">
        <f t="shared" si="21"/>
        <v>0</v>
      </c>
      <c r="F99" s="240">
        <f t="shared" si="25"/>
        <v>0</v>
      </c>
      <c r="G99" s="266" t="s">
        <v>106</v>
      </c>
      <c r="H99" s="288"/>
      <c r="I99" s="288"/>
      <c r="J99" s="263" t="s">
        <v>106</v>
      </c>
      <c r="K99" s="263" t="s">
        <v>106</v>
      </c>
      <c r="L99" s="263" t="s">
        <v>106</v>
      </c>
      <c r="M99" s="263" t="s">
        <v>106</v>
      </c>
      <c r="N99" s="263" t="s">
        <v>106</v>
      </c>
      <c r="O99" s="263" t="s">
        <v>106</v>
      </c>
      <c r="P99" s="263" t="s">
        <v>106</v>
      </c>
      <c r="Q99" s="17"/>
    </row>
    <row r="100" spans="1:17" s="18" customFormat="1" ht="15.75" x14ac:dyDescent="0.25">
      <c r="A100" s="267"/>
      <c r="B100" s="401" t="s">
        <v>205</v>
      </c>
      <c r="C100" s="402"/>
      <c r="D100" s="190" t="s">
        <v>178</v>
      </c>
      <c r="E100" s="240">
        <f t="shared" si="21"/>
        <v>0</v>
      </c>
      <c r="F100" s="240">
        <f t="shared" si="25"/>
        <v>0</v>
      </c>
      <c r="G100" s="240">
        <f t="shared" ref="G100:G103" si="26">SUM(J100,M100,P100)</f>
        <v>0</v>
      </c>
      <c r="H100" s="288"/>
      <c r="I100" s="288"/>
      <c r="J100" s="288"/>
      <c r="K100" s="263" t="s">
        <v>106</v>
      </c>
      <c r="L100" s="263" t="s">
        <v>106</v>
      </c>
      <c r="M100" s="263" t="s">
        <v>106</v>
      </c>
      <c r="N100" s="263" t="s">
        <v>106</v>
      </c>
      <c r="O100" s="263" t="s">
        <v>106</v>
      </c>
      <c r="P100" s="263" t="s">
        <v>106</v>
      </c>
      <c r="Q100" s="17"/>
    </row>
    <row r="101" spans="1:17" s="18" customFormat="1" ht="15.75" x14ac:dyDescent="0.25">
      <c r="A101" s="267"/>
      <c r="B101" s="401" t="s">
        <v>208</v>
      </c>
      <c r="C101" s="402"/>
      <c r="D101" s="190" t="s">
        <v>179</v>
      </c>
      <c r="E101" s="240">
        <f t="shared" si="21"/>
        <v>0</v>
      </c>
      <c r="F101" s="240">
        <f t="shared" si="25"/>
        <v>0</v>
      </c>
      <c r="G101" s="240">
        <f t="shared" si="26"/>
        <v>0</v>
      </c>
      <c r="H101" s="288"/>
      <c r="I101" s="288"/>
      <c r="J101" s="288"/>
      <c r="K101" s="263" t="s">
        <v>106</v>
      </c>
      <c r="L101" s="263" t="s">
        <v>106</v>
      </c>
      <c r="M101" s="263" t="s">
        <v>106</v>
      </c>
      <c r="N101" s="263" t="s">
        <v>106</v>
      </c>
      <c r="O101" s="263" t="s">
        <v>106</v>
      </c>
      <c r="P101" s="263" t="s">
        <v>106</v>
      </c>
      <c r="Q101" s="17"/>
    </row>
    <row r="102" spans="1:17" s="18" customFormat="1" ht="45" customHeight="1" x14ac:dyDescent="0.25">
      <c r="A102" s="267"/>
      <c r="B102" s="411" t="s">
        <v>206</v>
      </c>
      <c r="C102" s="412"/>
      <c r="D102" s="190" t="s">
        <v>212</v>
      </c>
      <c r="E102" s="240">
        <f t="shared" si="21"/>
        <v>0</v>
      </c>
      <c r="F102" s="240">
        <f t="shared" si="25"/>
        <v>0</v>
      </c>
      <c r="G102" s="240">
        <f t="shared" si="26"/>
        <v>0</v>
      </c>
      <c r="H102" s="288"/>
      <c r="I102" s="288"/>
      <c r="J102" s="288"/>
      <c r="K102" s="263" t="s">
        <v>106</v>
      </c>
      <c r="L102" s="263" t="s">
        <v>106</v>
      </c>
      <c r="M102" s="263" t="s">
        <v>106</v>
      </c>
      <c r="N102" s="263" t="s">
        <v>106</v>
      </c>
      <c r="O102" s="263" t="s">
        <v>106</v>
      </c>
      <c r="P102" s="263" t="s">
        <v>106</v>
      </c>
      <c r="Q102" s="17"/>
    </row>
    <row r="103" spans="1:17" s="18" customFormat="1" ht="15.75" x14ac:dyDescent="0.25">
      <c r="A103" s="267"/>
      <c r="B103" s="401" t="s">
        <v>207</v>
      </c>
      <c r="C103" s="402"/>
      <c r="D103" s="190" t="s">
        <v>213</v>
      </c>
      <c r="E103" s="240">
        <f t="shared" si="21"/>
        <v>0</v>
      </c>
      <c r="F103" s="240">
        <f t="shared" si="25"/>
        <v>0</v>
      </c>
      <c r="G103" s="240">
        <f t="shared" si="26"/>
        <v>0</v>
      </c>
      <c r="H103" s="288"/>
      <c r="I103" s="288"/>
      <c r="J103" s="288"/>
      <c r="K103" s="263" t="s">
        <v>106</v>
      </c>
      <c r="L103" s="263" t="s">
        <v>106</v>
      </c>
      <c r="M103" s="263" t="s">
        <v>106</v>
      </c>
      <c r="N103" s="263" t="s">
        <v>106</v>
      </c>
      <c r="O103" s="263" t="s">
        <v>106</v>
      </c>
      <c r="P103" s="263" t="s">
        <v>106</v>
      </c>
      <c r="Q103" s="17"/>
    </row>
    <row r="104" spans="1:17" s="18" customFormat="1" ht="15.75" x14ac:dyDescent="0.25">
      <c r="A104" s="267"/>
      <c r="B104" s="411" t="s">
        <v>211</v>
      </c>
      <c r="C104" s="412"/>
      <c r="D104" s="190" t="s">
        <v>218</v>
      </c>
      <c r="E104" s="240">
        <f t="shared" si="21"/>
        <v>0</v>
      </c>
      <c r="F104" s="240">
        <f t="shared" si="25"/>
        <v>0</v>
      </c>
      <c r="G104" s="240">
        <f>SUM(J104,M104,P104)</f>
        <v>0</v>
      </c>
      <c r="H104" s="288"/>
      <c r="I104" s="288"/>
      <c r="J104" s="288"/>
      <c r="K104" s="263" t="s">
        <v>106</v>
      </c>
      <c r="L104" s="263" t="s">
        <v>106</v>
      </c>
      <c r="M104" s="263" t="s">
        <v>106</v>
      </c>
      <c r="N104" s="263" t="s">
        <v>106</v>
      </c>
      <c r="O104" s="263" t="s">
        <v>106</v>
      </c>
      <c r="P104" s="263" t="s">
        <v>106</v>
      </c>
      <c r="Q104" s="17"/>
    </row>
    <row r="105" spans="1:17" s="18" customFormat="1" ht="51.75" customHeight="1" x14ac:dyDescent="0.25">
      <c r="A105" s="406" t="s">
        <v>277</v>
      </c>
      <c r="B105" s="407"/>
      <c r="C105" s="408"/>
      <c r="D105" s="190" t="s">
        <v>219</v>
      </c>
      <c r="E105" s="240">
        <f t="shared" si="21"/>
        <v>0</v>
      </c>
      <c r="F105" s="240">
        <f t="shared" si="25"/>
        <v>0</v>
      </c>
      <c r="G105" s="240">
        <f t="shared" ref="G105:G106" si="27">SUM(J105,M105,P105)</f>
        <v>0</v>
      </c>
      <c r="H105" s="288"/>
      <c r="I105" s="288"/>
      <c r="J105" s="288"/>
      <c r="K105" s="263" t="s">
        <v>106</v>
      </c>
      <c r="L105" s="263" t="s">
        <v>106</v>
      </c>
      <c r="M105" s="263" t="s">
        <v>106</v>
      </c>
      <c r="N105" s="263" t="s">
        <v>106</v>
      </c>
      <c r="O105" s="263" t="s">
        <v>106</v>
      </c>
      <c r="P105" s="263" t="s">
        <v>106</v>
      </c>
      <c r="Q105" s="17"/>
    </row>
    <row r="106" spans="1:17" s="18" customFormat="1" ht="51" customHeight="1" x14ac:dyDescent="0.25">
      <c r="A106" s="406" t="s">
        <v>188</v>
      </c>
      <c r="B106" s="407"/>
      <c r="C106" s="408"/>
      <c r="D106" s="190" t="s">
        <v>231</v>
      </c>
      <c r="E106" s="240">
        <f t="shared" si="21"/>
        <v>0</v>
      </c>
      <c r="F106" s="240">
        <f t="shared" si="25"/>
        <v>0</v>
      </c>
      <c r="G106" s="240">
        <f t="shared" si="27"/>
        <v>0</v>
      </c>
      <c r="H106" s="288"/>
      <c r="I106" s="288"/>
      <c r="J106" s="288"/>
      <c r="K106" s="288"/>
      <c r="L106" s="288"/>
      <c r="M106" s="288"/>
      <c r="N106" s="288"/>
      <c r="O106" s="288"/>
      <c r="P106" s="288"/>
      <c r="Q106" s="17"/>
    </row>
    <row r="107" spans="1:17" s="46" customFormat="1" ht="18.75" customHeight="1" x14ac:dyDescent="0.25">
      <c r="A107" s="403" t="s">
        <v>189</v>
      </c>
      <c r="B107" s="404"/>
      <c r="C107" s="405"/>
      <c r="D107" s="190" t="s">
        <v>279</v>
      </c>
      <c r="E107" s="240">
        <f t="shared" si="21"/>
        <v>0</v>
      </c>
      <c r="F107" s="240">
        <f t="shared" si="25"/>
        <v>0</v>
      </c>
      <c r="G107" s="240">
        <f>SUM(J107,M107,P107)</f>
        <v>0</v>
      </c>
      <c r="H107" s="286"/>
      <c r="I107" s="286"/>
      <c r="J107" s="286"/>
      <c r="K107" s="286"/>
      <c r="L107" s="286"/>
      <c r="M107" s="286"/>
      <c r="N107" s="286"/>
      <c r="O107" s="288"/>
      <c r="P107" s="288"/>
      <c r="Q107" s="17"/>
    </row>
    <row r="108" spans="1:17" s="54" customFormat="1" ht="20.100000000000001" customHeight="1" x14ac:dyDescent="0.25">
      <c r="A108" s="264" t="s">
        <v>181</v>
      </c>
      <c r="B108" s="216"/>
      <c r="C108" s="229"/>
      <c r="D108" s="194">
        <v>3200</v>
      </c>
      <c r="E108" s="292">
        <f xml:space="preserve"> E109+E117</f>
        <v>601</v>
      </c>
      <c r="F108" s="292">
        <f t="shared" ref="F108:L108" si="28" xml:space="preserve"> F109+F117</f>
        <v>39</v>
      </c>
      <c r="G108" s="292">
        <f t="shared" si="28"/>
        <v>0</v>
      </c>
      <c r="H108" s="292">
        <f t="shared" si="28"/>
        <v>0</v>
      </c>
      <c r="I108" s="292">
        <f t="shared" si="28"/>
        <v>0</v>
      </c>
      <c r="J108" s="292">
        <f t="shared" si="28"/>
        <v>0</v>
      </c>
      <c r="K108" s="292">
        <f t="shared" si="28"/>
        <v>89</v>
      </c>
      <c r="L108" s="292">
        <f t="shared" si="28"/>
        <v>7</v>
      </c>
      <c r="M108" s="292">
        <f>SUM(M110:M123)</f>
        <v>0</v>
      </c>
      <c r="N108" s="292">
        <f>SUM(N110:N123)</f>
        <v>512</v>
      </c>
      <c r="O108" s="292">
        <f>SUM(O110:O123)</f>
        <v>32</v>
      </c>
      <c r="P108" s="292">
        <f>SUM(P110:P123)</f>
        <v>0</v>
      </c>
      <c r="Q108" s="17"/>
    </row>
    <row r="109" spans="1:17" s="54" customFormat="1" ht="20.100000000000001" customHeight="1" x14ac:dyDescent="0.25">
      <c r="A109" s="264" t="s">
        <v>347</v>
      </c>
      <c r="B109" s="216"/>
      <c r="C109" s="229"/>
      <c r="D109" s="194"/>
      <c r="E109" s="292">
        <f>SUM(E110:E116)</f>
        <v>512</v>
      </c>
      <c r="F109" s="292">
        <f t="shared" ref="F109:P109" si="29">SUM(F110:F116)</f>
        <v>32</v>
      </c>
      <c r="G109" s="292">
        <f t="shared" si="29"/>
        <v>0</v>
      </c>
      <c r="H109" s="292">
        <f t="shared" si="29"/>
        <v>0</v>
      </c>
      <c r="I109" s="292">
        <f t="shared" si="29"/>
        <v>0</v>
      </c>
      <c r="J109" s="292">
        <f t="shared" si="29"/>
        <v>0</v>
      </c>
      <c r="K109" s="292">
        <f t="shared" si="29"/>
        <v>0</v>
      </c>
      <c r="L109" s="292">
        <f t="shared" si="29"/>
        <v>0</v>
      </c>
      <c r="M109" s="292">
        <f t="shared" si="29"/>
        <v>0</v>
      </c>
      <c r="N109" s="292">
        <f t="shared" si="29"/>
        <v>512</v>
      </c>
      <c r="O109" s="292">
        <f t="shared" si="29"/>
        <v>32</v>
      </c>
      <c r="P109" s="292">
        <f t="shared" si="29"/>
        <v>0</v>
      </c>
      <c r="Q109" s="17"/>
    </row>
    <row r="110" spans="1:17" ht="39" customHeight="1" x14ac:dyDescent="0.3">
      <c r="A110" s="279"/>
      <c r="B110" s="180">
        <v>1</v>
      </c>
      <c r="C110" s="283" t="s">
        <v>348</v>
      </c>
      <c r="D110" s="280" t="s">
        <v>350</v>
      </c>
      <c r="E110" s="256">
        <f>SUM(H110,K110,N110)</f>
        <v>43</v>
      </c>
      <c r="F110" s="256">
        <f>SUM(I110,L110,O110)</f>
        <v>2</v>
      </c>
      <c r="G110" s="256">
        <f>SUM(J110,M110,P110)</f>
        <v>0</v>
      </c>
      <c r="H110" s="180"/>
      <c r="I110" s="180"/>
      <c r="J110" s="180"/>
      <c r="K110" s="289"/>
      <c r="L110" s="289"/>
      <c r="M110" s="289"/>
      <c r="N110" s="281">
        <v>43</v>
      </c>
      <c r="O110" s="282">
        <v>2</v>
      </c>
      <c r="P110" s="290"/>
    </row>
    <row r="111" spans="1:17" ht="36.75" customHeight="1" x14ac:dyDescent="0.3">
      <c r="A111" s="279"/>
      <c r="B111" s="180">
        <v>2</v>
      </c>
      <c r="C111" s="283" t="s">
        <v>349</v>
      </c>
      <c r="D111" s="268" t="s">
        <v>350</v>
      </c>
      <c r="E111" s="256">
        <f t="shared" ref="E111" si="30">SUM(H111,K111,N111)</f>
        <v>20</v>
      </c>
      <c r="F111" s="256">
        <f t="shared" ref="F111:F122" si="31">SUM(I111,L111,O111)</f>
        <v>1</v>
      </c>
      <c r="G111" s="256">
        <f t="shared" ref="G111:G123" si="32">SUM(J111,M111,P111)</f>
        <v>0</v>
      </c>
      <c r="H111" s="180"/>
      <c r="I111" s="180"/>
      <c r="J111" s="180"/>
      <c r="K111" s="289"/>
      <c r="L111" s="289"/>
      <c r="M111" s="289"/>
      <c r="N111" s="281">
        <v>20</v>
      </c>
      <c r="O111" s="282">
        <v>1</v>
      </c>
      <c r="P111" s="290"/>
    </row>
    <row r="112" spans="1:17" x14ac:dyDescent="0.3">
      <c r="A112" s="279"/>
      <c r="B112" s="180">
        <v>3</v>
      </c>
      <c r="C112" s="269" t="s">
        <v>327</v>
      </c>
      <c r="D112" s="268">
        <v>6510201</v>
      </c>
      <c r="E112" s="281">
        <f>28+62+6</f>
        <v>96</v>
      </c>
      <c r="F112" s="282">
        <v>2</v>
      </c>
      <c r="G112" s="256">
        <f t="shared" si="32"/>
        <v>0</v>
      </c>
      <c r="H112" s="180"/>
      <c r="I112" s="180"/>
      <c r="J112" s="180"/>
      <c r="K112" s="289"/>
      <c r="L112" s="289"/>
      <c r="M112" s="289"/>
      <c r="N112" s="281">
        <f>28+62+6</f>
        <v>96</v>
      </c>
      <c r="O112" s="282">
        <v>2</v>
      </c>
      <c r="P112" s="290"/>
    </row>
    <row r="113" spans="1:16" x14ac:dyDescent="0.3">
      <c r="A113" s="279"/>
      <c r="B113" s="180">
        <v>4</v>
      </c>
      <c r="C113" s="269" t="s">
        <v>331</v>
      </c>
      <c r="D113" s="268">
        <v>6510216</v>
      </c>
      <c r="E113" s="281">
        <f>14+119+11</f>
        <v>144</v>
      </c>
      <c r="F113" s="256">
        <f t="shared" si="31"/>
        <v>0</v>
      </c>
      <c r="G113" s="256">
        <f t="shared" si="32"/>
        <v>0</v>
      </c>
      <c r="H113" s="180"/>
      <c r="I113" s="180"/>
      <c r="J113" s="180"/>
      <c r="K113" s="289"/>
      <c r="L113" s="289"/>
      <c r="M113" s="289"/>
      <c r="N113" s="281">
        <f>14+119+11</f>
        <v>144</v>
      </c>
      <c r="O113" s="290"/>
      <c r="P113" s="290"/>
    </row>
    <row r="114" spans="1:16" x14ac:dyDescent="0.3">
      <c r="A114" s="279"/>
      <c r="B114" s="180">
        <v>5</v>
      </c>
      <c r="C114" s="269" t="s">
        <v>332</v>
      </c>
      <c r="D114" s="268">
        <v>6510211</v>
      </c>
      <c r="E114" s="256">
        <v>19</v>
      </c>
      <c r="F114" s="256">
        <f t="shared" si="31"/>
        <v>0</v>
      </c>
      <c r="G114" s="256">
        <f t="shared" si="32"/>
        <v>0</v>
      </c>
      <c r="H114" s="180"/>
      <c r="I114" s="180"/>
      <c r="J114" s="180"/>
      <c r="K114" s="289"/>
      <c r="L114" s="289"/>
      <c r="M114" s="289"/>
      <c r="N114" s="289">
        <v>19</v>
      </c>
      <c r="O114" s="290"/>
      <c r="P114" s="290"/>
    </row>
    <row r="115" spans="1:16" x14ac:dyDescent="0.3">
      <c r="A115" s="279"/>
      <c r="B115" s="180">
        <v>6</v>
      </c>
      <c r="C115" s="269" t="s">
        <v>336</v>
      </c>
      <c r="D115" s="268">
        <v>6510303</v>
      </c>
      <c r="E115" s="256">
        <v>161</v>
      </c>
      <c r="F115" s="256">
        <f t="shared" si="31"/>
        <v>0</v>
      </c>
      <c r="G115" s="256">
        <f t="shared" si="32"/>
        <v>0</v>
      </c>
      <c r="H115" s="180"/>
      <c r="I115" s="180"/>
      <c r="J115" s="180"/>
      <c r="K115" s="289"/>
      <c r="L115" s="289"/>
      <c r="M115" s="289"/>
      <c r="N115" s="289">
        <v>161</v>
      </c>
      <c r="O115" s="290"/>
      <c r="P115" s="290"/>
    </row>
    <row r="116" spans="1:16" x14ac:dyDescent="0.3">
      <c r="A116" s="279"/>
      <c r="B116" s="180">
        <v>7</v>
      </c>
      <c r="C116" s="269" t="s">
        <v>341</v>
      </c>
      <c r="D116" s="268">
        <v>6540204</v>
      </c>
      <c r="E116" s="256">
        <v>29</v>
      </c>
      <c r="F116" s="256">
        <v>27</v>
      </c>
      <c r="G116" s="256">
        <f t="shared" si="32"/>
        <v>0</v>
      </c>
      <c r="H116" s="180"/>
      <c r="I116" s="180"/>
      <c r="J116" s="180"/>
      <c r="K116" s="289"/>
      <c r="L116" s="289"/>
      <c r="M116" s="289"/>
      <c r="N116" s="289">
        <v>29</v>
      </c>
      <c r="O116" s="290">
        <v>27</v>
      </c>
      <c r="P116" s="290"/>
    </row>
    <row r="117" spans="1:16" x14ac:dyDescent="0.3">
      <c r="A117" s="264" t="s">
        <v>351</v>
      </c>
      <c r="B117" s="216"/>
      <c r="C117" s="229"/>
      <c r="D117" s="280"/>
      <c r="E117" s="257">
        <f>SUM(E118:E123)</f>
        <v>89</v>
      </c>
      <c r="F117" s="257">
        <f>SUM(F118:F123)</f>
        <v>7</v>
      </c>
      <c r="G117" s="257">
        <f t="shared" si="32"/>
        <v>0</v>
      </c>
      <c r="H117" s="298"/>
      <c r="I117" s="298"/>
      <c r="J117" s="298"/>
      <c r="K117" s="257">
        <f>SUM(K118:K123)</f>
        <v>89</v>
      </c>
      <c r="L117" s="257">
        <f>SUM(L118:L123)</f>
        <v>7</v>
      </c>
      <c r="M117" s="289"/>
      <c r="N117" s="255"/>
      <c r="O117" s="255"/>
      <c r="P117" s="290"/>
    </row>
    <row r="118" spans="1:16" x14ac:dyDescent="0.3">
      <c r="A118" s="225"/>
      <c r="B118" s="180">
        <v>1</v>
      </c>
      <c r="C118" s="269" t="s">
        <v>321</v>
      </c>
      <c r="D118" s="268">
        <v>5480209</v>
      </c>
      <c r="E118" s="256">
        <v>7</v>
      </c>
      <c r="F118" s="256">
        <f t="shared" si="31"/>
        <v>0</v>
      </c>
      <c r="G118" s="257">
        <f t="shared" si="32"/>
        <v>0</v>
      </c>
      <c r="H118" s="180"/>
      <c r="I118" s="180"/>
      <c r="J118" s="180"/>
      <c r="K118" s="256">
        <v>7</v>
      </c>
      <c r="L118" s="256">
        <f t="shared" ref="L118" si="33">SUM(O118,R118,U118)</f>
        <v>0</v>
      </c>
      <c r="M118" s="289"/>
      <c r="N118" s="255"/>
      <c r="O118" s="255"/>
      <c r="P118" s="290"/>
    </row>
    <row r="119" spans="1:16" x14ac:dyDescent="0.3">
      <c r="A119" s="225"/>
      <c r="B119" s="180">
        <v>2</v>
      </c>
      <c r="C119" s="269" t="s">
        <v>327</v>
      </c>
      <c r="D119" s="268">
        <v>5510201</v>
      </c>
      <c r="E119" s="256">
        <v>23</v>
      </c>
      <c r="F119" s="256" t="s">
        <v>346</v>
      </c>
      <c r="G119" s="257">
        <f t="shared" si="32"/>
        <v>0</v>
      </c>
      <c r="H119" s="180"/>
      <c r="I119" s="180"/>
      <c r="J119" s="180"/>
      <c r="K119" s="256">
        <v>23</v>
      </c>
      <c r="L119" s="256" t="s">
        <v>346</v>
      </c>
      <c r="M119" s="289"/>
      <c r="N119" s="255"/>
      <c r="O119" s="255"/>
      <c r="P119" s="290"/>
    </row>
    <row r="120" spans="1:16" x14ac:dyDescent="0.3">
      <c r="A120" s="225"/>
      <c r="B120" s="180">
        <v>3</v>
      </c>
      <c r="C120" s="269" t="s">
        <v>331</v>
      </c>
      <c r="D120" s="268">
        <v>5510216</v>
      </c>
      <c r="E120" s="256">
        <v>22</v>
      </c>
      <c r="F120" s="256">
        <f t="shared" si="31"/>
        <v>0</v>
      </c>
      <c r="G120" s="257">
        <f t="shared" si="32"/>
        <v>0</v>
      </c>
      <c r="H120" s="180"/>
      <c r="I120" s="180"/>
      <c r="J120" s="180"/>
      <c r="K120" s="256">
        <v>22</v>
      </c>
      <c r="L120" s="256">
        <f t="shared" ref="L120:L122" si="34">SUM(O120,R120,U120)</f>
        <v>0</v>
      </c>
      <c r="M120" s="289"/>
      <c r="N120" s="255"/>
      <c r="O120" s="255"/>
      <c r="P120" s="290"/>
    </row>
    <row r="121" spans="1:16" x14ac:dyDescent="0.3">
      <c r="A121" s="225"/>
      <c r="B121" s="180">
        <v>4</v>
      </c>
      <c r="C121" s="269" t="s">
        <v>332</v>
      </c>
      <c r="D121" s="268">
        <v>5510211</v>
      </c>
      <c r="E121" s="256">
        <v>11</v>
      </c>
      <c r="F121" s="256">
        <f t="shared" si="31"/>
        <v>0</v>
      </c>
      <c r="G121" s="257">
        <f t="shared" si="32"/>
        <v>0</v>
      </c>
      <c r="H121" s="180"/>
      <c r="I121" s="180"/>
      <c r="J121" s="180"/>
      <c r="K121" s="256">
        <v>11</v>
      </c>
      <c r="L121" s="256">
        <f t="shared" si="34"/>
        <v>0</v>
      </c>
      <c r="M121" s="289"/>
      <c r="N121" s="255"/>
      <c r="O121" s="255"/>
      <c r="P121" s="290"/>
    </row>
    <row r="122" spans="1:16" x14ac:dyDescent="0.3">
      <c r="A122" s="225"/>
      <c r="B122" s="180">
        <v>5</v>
      </c>
      <c r="C122" s="269" t="s">
        <v>336</v>
      </c>
      <c r="D122" s="268">
        <v>5510303</v>
      </c>
      <c r="E122" s="256">
        <v>19</v>
      </c>
      <c r="F122" s="256">
        <f t="shared" si="31"/>
        <v>0</v>
      </c>
      <c r="G122" s="257">
        <f t="shared" si="32"/>
        <v>0</v>
      </c>
      <c r="H122" s="180"/>
      <c r="I122" s="180"/>
      <c r="J122" s="180"/>
      <c r="K122" s="256">
        <v>19</v>
      </c>
      <c r="L122" s="256">
        <f t="shared" si="34"/>
        <v>0</v>
      </c>
      <c r="M122" s="289"/>
      <c r="N122" s="255"/>
      <c r="O122" s="255"/>
      <c r="P122" s="290"/>
    </row>
    <row r="123" spans="1:16" x14ac:dyDescent="0.3">
      <c r="A123" s="225"/>
      <c r="B123" s="180">
        <v>6</v>
      </c>
      <c r="C123" s="269" t="s">
        <v>345</v>
      </c>
      <c r="D123" s="268">
        <v>5540204</v>
      </c>
      <c r="E123" s="256">
        <v>7</v>
      </c>
      <c r="F123" s="256">
        <v>7</v>
      </c>
      <c r="G123" s="257">
        <f t="shared" si="32"/>
        <v>0</v>
      </c>
      <c r="H123" s="180"/>
      <c r="I123" s="180"/>
      <c r="J123" s="180"/>
      <c r="K123" s="256">
        <v>7</v>
      </c>
      <c r="L123" s="256">
        <v>7</v>
      </c>
      <c r="M123" s="289"/>
      <c r="N123" s="255"/>
      <c r="O123" s="255"/>
      <c r="P123" s="290"/>
    </row>
    <row r="124" spans="1:16" ht="11.25" customHeight="1" x14ac:dyDescent="0.3">
      <c r="E124" s="56"/>
      <c r="F124" s="56"/>
      <c r="G124" s="56"/>
      <c r="H124" s="56"/>
      <c r="I124" s="56"/>
      <c r="J124" s="56"/>
      <c r="K124" s="56"/>
      <c r="L124" s="56"/>
      <c r="M124" s="56"/>
      <c r="N124" s="56"/>
      <c r="O124" s="56"/>
      <c r="P124" s="56"/>
    </row>
    <row r="125" spans="1:16" x14ac:dyDescent="0.3">
      <c r="A125" s="35"/>
      <c r="B125" s="35"/>
      <c r="C125" s="35"/>
      <c r="D125" s="35"/>
      <c r="E125" s="235"/>
      <c r="F125" s="235"/>
      <c r="G125" s="235"/>
      <c r="H125" s="235"/>
      <c r="I125" s="302"/>
      <c r="J125" s="35"/>
      <c r="K125" s="303" t="s">
        <v>303</v>
      </c>
      <c r="L125" s="35"/>
      <c r="M125" s="35"/>
      <c r="N125" s="35"/>
      <c r="O125" s="35"/>
      <c r="P125" s="35"/>
    </row>
    <row r="126" spans="1:16" x14ac:dyDescent="0.3">
      <c r="A126" s="409" t="s">
        <v>2</v>
      </c>
      <c r="B126" s="409"/>
      <c r="C126" s="409"/>
      <c r="D126" s="201"/>
      <c r="E126" s="35"/>
      <c r="F126" s="141"/>
      <c r="G126" s="141"/>
      <c r="H126" s="141"/>
      <c r="I126" s="302"/>
      <c r="J126" s="35"/>
      <c r="K126" s="35"/>
      <c r="L126" s="372" t="s">
        <v>302</v>
      </c>
      <c r="M126" s="372"/>
      <c r="N126" s="372"/>
      <c r="O126" s="372"/>
      <c r="P126" s="35"/>
    </row>
    <row r="127" spans="1:16" ht="15" customHeight="1" x14ac:dyDescent="0.3">
      <c r="A127" s="304"/>
      <c r="B127" s="304"/>
      <c r="C127" s="304"/>
      <c r="D127" s="304"/>
      <c r="E127" s="140"/>
      <c r="F127" s="140"/>
      <c r="G127" s="140"/>
      <c r="H127" s="140"/>
      <c r="I127" s="302"/>
      <c r="J127" s="35"/>
      <c r="K127" s="35"/>
      <c r="L127" s="35"/>
      <c r="M127" s="35"/>
      <c r="N127" s="35"/>
      <c r="O127" s="35"/>
      <c r="P127" s="35"/>
    </row>
    <row r="128" spans="1:16" ht="15" customHeight="1" x14ac:dyDescent="0.3">
      <c r="A128" s="304"/>
      <c r="B128" s="304"/>
      <c r="C128" s="304"/>
      <c r="D128" s="304"/>
      <c r="E128" s="140"/>
      <c r="F128" s="140"/>
      <c r="G128" s="140"/>
      <c r="H128" s="140"/>
      <c r="I128" s="302"/>
      <c r="J128" s="35"/>
      <c r="K128" s="35"/>
      <c r="L128" s="35"/>
      <c r="M128" s="35"/>
      <c r="N128" s="35"/>
      <c r="O128" s="35"/>
      <c r="P128" s="35"/>
    </row>
    <row r="129" spans="1:16" ht="33" customHeight="1" x14ac:dyDescent="0.3">
      <c r="A129" s="304"/>
      <c r="B129" s="304"/>
      <c r="C129" s="304"/>
      <c r="D129" s="304"/>
      <c r="E129" s="140"/>
      <c r="F129" s="140"/>
      <c r="G129" s="140"/>
      <c r="H129" s="140"/>
      <c r="I129" s="302"/>
      <c r="J129" s="35"/>
      <c r="K129" s="35"/>
      <c r="L129" s="35"/>
      <c r="M129" s="35"/>
      <c r="N129" s="35"/>
      <c r="O129" s="35"/>
      <c r="P129" s="35"/>
    </row>
    <row r="130" spans="1:16" x14ac:dyDescent="0.3">
      <c r="A130" s="409"/>
      <c r="B130" s="409"/>
      <c r="C130" s="409"/>
      <c r="D130" s="304"/>
      <c r="E130" s="304"/>
      <c r="F130" s="304"/>
      <c r="G130" s="304"/>
      <c r="H130" s="35"/>
      <c r="I130" s="302"/>
      <c r="J130" s="35"/>
      <c r="K130" s="35"/>
      <c r="L130" s="410"/>
      <c r="M130" s="410"/>
      <c r="N130" s="410"/>
      <c r="O130" s="410"/>
      <c r="P130" s="35"/>
    </row>
    <row r="131" spans="1:16" x14ac:dyDescent="0.3">
      <c r="A131" s="53"/>
      <c r="B131" s="53"/>
      <c r="C131" s="53"/>
      <c r="D131" s="305"/>
      <c r="E131" s="306"/>
      <c r="F131" s="306"/>
      <c r="G131" s="306"/>
      <c r="H131" s="306"/>
      <c r="I131" s="306"/>
      <c r="J131" s="306"/>
      <c r="K131" s="306"/>
      <c r="L131" s="306"/>
      <c r="M131" s="306"/>
      <c r="N131" s="306"/>
      <c r="O131" s="306"/>
      <c r="P131" s="306"/>
    </row>
    <row r="132" spans="1:16" x14ac:dyDescent="0.3">
      <c r="E132" s="56"/>
      <c r="F132" s="56"/>
      <c r="G132" s="56"/>
      <c r="H132" s="56"/>
      <c r="I132" s="56"/>
      <c r="J132" s="56"/>
      <c r="K132" s="56"/>
      <c r="L132" s="56"/>
      <c r="M132" s="56"/>
      <c r="N132" s="56"/>
      <c r="O132" s="56"/>
      <c r="P132" s="56"/>
    </row>
    <row r="133" spans="1:16" x14ac:dyDescent="0.3">
      <c r="E133" s="56"/>
      <c r="F133" s="56"/>
      <c r="G133" s="56"/>
      <c r="H133" s="56"/>
      <c r="I133" s="56"/>
      <c r="J133" s="56"/>
      <c r="K133" s="56"/>
      <c r="L133" s="56"/>
      <c r="M133" s="56"/>
      <c r="N133" s="56"/>
      <c r="O133" s="56"/>
      <c r="P133" s="56"/>
    </row>
    <row r="134" spans="1:16" x14ac:dyDescent="0.3">
      <c r="E134" s="56"/>
      <c r="F134" s="56"/>
      <c r="G134" s="56"/>
      <c r="H134" s="56"/>
      <c r="I134" s="56"/>
      <c r="J134" s="56"/>
      <c r="K134" s="56"/>
      <c r="L134" s="56"/>
      <c r="M134" s="56"/>
      <c r="N134" s="56"/>
      <c r="O134" s="56"/>
      <c r="P134" s="56"/>
    </row>
    <row r="135" spans="1:16" x14ac:dyDescent="0.3">
      <c r="E135" s="56"/>
      <c r="F135" s="56"/>
      <c r="G135" s="56"/>
      <c r="H135" s="56"/>
      <c r="I135" s="56"/>
      <c r="J135" s="56"/>
      <c r="K135" s="56"/>
      <c r="L135" s="56"/>
      <c r="M135" s="56"/>
      <c r="N135" s="56"/>
      <c r="O135" s="56"/>
      <c r="P135" s="56"/>
    </row>
    <row r="136" spans="1:16" x14ac:dyDescent="0.3">
      <c r="E136" s="56"/>
      <c r="F136" s="56"/>
      <c r="G136" s="56"/>
      <c r="H136" s="56"/>
      <c r="I136" s="56"/>
      <c r="J136" s="56"/>
      <c r="K136" s="56"/>
      <c r="L136" s="56"/>
      <c r="M136" s="56"/>
      <c r="N136" s="56"/>
      <c r="O136" s="56"/>
      <c r="P136" s="56"/>
    </row>
  </sheetData>
  <sheetProtection insertRows="0" autoFilter="0" pivotTables="0"/>
  <mergeCells count="59">
    <mergeCell ref="A12:P12"/>
    <mergeCell ref="A11:P11"/>
    <mergeCell ref="A10:P10"/>
    <mergeCell ref="L16:M16"/>
    <mergeCell ref="O16:P16"/>
    <mergeCell ref="K16:K17"/>
    <mergeCell ref="N16:N17"/>
    <mergeCell ref="A14:C17"/>
    <mergeCell ref="D14:D17"/>
    <mergeCell ref="E14:E17"/>
    <mergeCell ref="I16:J16"/>
    <mergeCell ref="H15:J15"/>
    <mergeCell ref="H14:P14"/>
    <mergeCell ref="H16:H17"/>
    <mergeCell ref="K15:M15"/>
    <mergeCell ref="F14:G14"/>
    <mergeCell ref="A27:C27"/>
    <mergeCell ref="A28:C28"/>
    <mergeCell ref="G15:G17"/>
    <mergeCell ref="F15:F17"/>
    <mergeCell ref="A18:C18"/>
    <mergeCell ref="A24:C24"/>
    <mergeCell ref="A25:C25"/>
    <mergeCell ref="A26:C26"/>
    <mergeCell ref="N15:P15"/>
    <mergeCell ref="A93:C93"/>
    <mergeCell ref="A94:C94"/>
    <mergeCell ref="B95:C95"/>
    <mergeCell ref="B30:C30"/>
    <mergeCell ref="B37:C37"/>
    <mergeCell ref="B39:C39"/>
    <mergeCell ref="B38:C38"/>
    <mergeCell ref="B36:C36"/>
    <mergeCell ref="A40:C40"/>
    <mergeCell ref="B31:C31"/>
    <mergeCell ref="B32:C32"/>
    <mergeCell ref="B33:C33"/>
    <mergeCell ref="B34:C34"/>
    <mergeCell ref="B35:C35"/>
    <mergeCell ref="A29:C29"/>
    <mergeCell ref="L126:O126"/>
    <mergeCell ref="A130:C130"/>
    <mergeCell ref="L130:O130"/>
    <mergeCell ref="B96:C96"/>
    <mergeCell ref="B101:C101"/>
    <mergeCell ref="B102:C102"/>
    <mergeCell ref="B104:C104"/>
    <mergeCell ref="A107:C107"/>
    <mergeCell ref="A105:C105"/>
    <mergeCell ref="A106:C106"/>
    <mergeCell ref="B97:C97"/>
    <mergeCell ref="B98:C98"/>
    <mergeCell ref="B99:C99"/>
    <mergeCell ref="B100:C100"/>
    <mergeCell ref="B103:C103"/>
    <mergeCell ref="A42:C42"/>
    <mergeCell ref="A41:C41"/>
    <mergeCell ref="A126:C126"/>
    <mergeCell ref="A92:C92"/>
  </mergeCells>
  <dataValidations count="2">
    <dataValidation type="whole" allowBlank="1" showInputMessage="1" showErrorMessage="1" errorTitle="Lỗi" error="Chỉ được nhập số!" promptTitle="Nhập sô!" prompt="Nhập số liệu" sqref="H110:J123 H59:J85 F85:G85 L85:M85">
      <formula1>0</formula1>
      <formula2>9999999</formula2>
    </dataValidation>
    <dataValidation allowBlank="1" errorTitle="Lỗi" error="Chỉ được nhập số!" promptTitle="Nhập sô!" prompt="Nhập số liệu" sqref="N86:P109 E114:E123 N19:P44 K19:M67 N114:N123 F113:F123 O113:O123 E86:E111 K86:L107 F86:G107 H19:J107 M86:M123 F108:F111 P110:P123 G108:L123 E19:G44"/>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1"/>
  <sheetViews>
    <sheetView showZeros="0" topLeftCell="A13" zoomScale="80" zoomScaleNormal="80" workbookViewId="0">
      <selection activeCell="E41" sqref="E41"/>
    </sheetView>
  </sheetViews>
  <sheetFormatPr defaultRowHeight="18.75" x14ac:dyDescent="0.3"/>
  <cols>
    <col min="1" max="1" width="12.33203125" style="1" customWidth="1"/>
    <col min="2" max="2" width="4.109375" style="1" customWidth="1"/>
    <col min="3" max="3" width="24.21875" style="1" customWidth="1"/>
    <col min="4" max="4" width="14.5546875" style="75" customWidth="1"/>
    <col min="5" max="19" width="6.77734375" style="1" customWidth="1"/>
    <col min="20" max="20" width="3.21875" style="120" customWidth="1"/>
    <col min="21" max="36" width="3.21875" style="1" customWidth="1"/>
    <col min="37" max="16384" width="8.88671875" style="1"/>
  </cols>
  <sheetData>
    <row r="1" spans="1:20" x14ac:dyDescent="0.3">
      <c r="S1" s="79" t="s">
        <v>120</v>
      </c>
    </row>
    <row r="2" spans="1:20" x14ac:dyDescent="0.3">
      <c r="A2" s="309" t="s">
        <v>50</v>
      </c>
      <c r="B2" s="310"/>
      <c r="C2" s="310"/>
      <c r="D2" s="311"/>
      <c r="E2" s="311"/>
      <c r="F2" s="312"/>
      <c r="G2" s="312"/>
      <c r="H2" s="312"/>
      <c r="I2" s="312"/>
      <c r="J2" s="312"/>
      <c r="K2" s="313"/>
      <c r="L2" s="313"/>
      <c r="M2" s="313"/>
      <c r="N2" s="313"/>
      <c r="O2" s="313"/>
      <c r="P2" s="313"/>
      <c r="Q2" s="314"/>
      <c r="R2" s="313"/>
      <c r="S2" s="313"/>
    </row>
    <row r="3" spans="1:20" x14ac:dyDescent="0.3">
      <c r="A3" s="309" t="s">
        <v>15</v>
      </c>
      <c r="B3" s="138" t="s">
        <v>299</v>
      </c>
      <c r="C3" s="315"/>
      <c r="D3" s="316"/>
      <c r="E3" s="316"/>
      <c r="F3" s="316"/>
      <c r="G3" s="312"/>
      <c r="H3" s="312"/>
      <c r="I3" s="312"/>
      <c r="J3" s="312"/>
      <c r="K3" s="313"/>
      <c r="L3" s="313"/>
      <c r="M3" s="313"/>
      <c r="N3" s="313"/>
      <c r="O3" s="313"/>
      <c r="P3" s="313"/>
      <c r="Q3" s="317"/>
      <c r="R3" s="313"/>
      <c r="S3" s="313"/>
    </row>
    <row r="4" spans="1:20" x14ac:dyDescent="0.3">
      <c r="A4" s="318" t="s">
        <v>49</v>
      </c>
      <c r="B4" s="160" t="s">
        <v>300</v>
      </c>
      <c r="C4" s="319"/>
      <c r="D4" s="320"/>
      <c r="E4" s="320"/>
      <c r="F4" s="320"/>
      <c r="G4" s="316"/>
      <c r="H4" s="316"/>
      <c r="I4" s="316"/>
      <c r="J4" s="316"/>
      <c r="K4" s="316"/>
      <c r="L4" s="316"/>
      <c r="M4" s="316"/>
      <c r="N4" s="316"/>
      <c r="O4" s="316"/>
      <c r="P4" s="316"/>
      <c r="Q4" s="316"/>
      <c r="R4" s="313"/>
      <c r="S4" s="313"/>
    </row>
    <row r="5" spans="1:20" s="4" customFormat="1" ht="19.5" x14ac:dyDescent="0.35">
      <c r="A5" s="309" t="s">
        <v>48</v>
      </c>
      <c r="B5" s="315"/>
      <c r="C5" s="321" t="s">
        <v>86</v>
      </c>
      <c r="D5" s="322"/>
      <c r="E5" s="323"/>
      <c r="F5" s="324"/>
      <c r="G5" s="320"/>
      <c r="H5" s="320"/>
      <c r="I5" s="320"/>
      <c r="J5" s="320"/>
      <c r="K5" s="320"/>
      <c r="L5" s="320"/>
      <c r="M5" s="320"/>
      <c r="N5" s="320"/>
      <c r="O5" s="320"/>
      <c r="P5" s="320"/>
      <c r="Q5" s="320"/>
      <c r="R5" s="313"/>
      <c r="S5" s="313"/>
      <c r="T5" s="121"/>
    </row>
    <row r="6" spans="1:20" s="2" customFormat="1" ht="15.75" x14ac:dyDescent="0.25">
      <c r="A6" s="309" t="s">
        <v>16</v>
      </c>
      <c r="B6" s="315"/>
      <c r="C6" s="321" t="s">
        <v>87</v>
      </c>
      <c r="D6" s="325"/>
      <c r="E6" s="323"/>
      <c r="F6" s="324"/>
      <c r="G6" s="317"/>
      <c r="H6" s="325"/>
      <c r="I6" s="325"/>
      <c r="J6" s="325"/>
      <c r="K6" s="325"/>
      <c r="L6" s="325"/>
      <c r="M6" s="325"/>
      <c r="N6" s="325"/>
      <c r="O6" s="325"/>
      <c r="P6" s="325"/>
      <c r="Q6" s="325"/>
      <c r="R6" s="313"/>
      <c r="S6" s="313"/>
      <c r="T6" s="122"/>
    </row>
    <row r="7" spans="1:20" s="2" customFormat="1" ht="15.75" x14ac:dyDescent="0.25">
      <c r="A7" s="309"/>
      <c r="B7" s="315"/>
      <c r="C7" s="326" t="s">
        <v>294</v>
      </c>
      <c r="D7" s="327" t="s">
        <v>293</v>
      </c>
      <c r="E7" s="324" t="s">
        <v>201</v>
      </c>
      <c r="F7" s="328"/>
      <c r="G7" s="317"/>
      <c r="H7" s="325"/>
      <c r="I7" s="325"/>
      <c r="J7" s="325"/>
      <c r="K7" s="325"/>
      <c r="L7" s="325"/>
      <c r="M7" s="325"/>
      <c r="N7" s="325"/>
      <c r="O7" s="325"/>
      <c r="P7" s="325"/>
      <c r="Q7" s="325"/>
      <c r="R7" s="313"/>
      <c r="S7" s="313"/>
      <c r="T7" s="122"/>
    </row>
    <row r="8" spans="1:20" s="2" customFormat="1" ht="15.75" x14ac:dyDescent="0.25">
      <c r="A8" s="309" t="s">
        <v>85</v>
      </c>
      <c r="B8" s="315"/>
      <c r="C8" s="321" t="s">
        <v>88</v>
      </c>
      <c r="D8" s="325"/>
      <c r="E8" s="323"/>
      <c r="F8" s="324"/>
      <c r="G8" s="317"/>
      <c r="H8" s="325"/>
      <c r="I8" s="325"/>
      <c r="J8" s="325"/>
      <c r="K8" s="325"/>
      <c r="L8" s="325"/>
      <c r="M8" s="325"/>
      <c r="N8" s="325"/>
      <c r="O8" s="325"/>
      <c r="P8" s="325"/>
      <c r="Q8" s="325"/>
      <c r="R8" s="313"/>
      <c r="S8" s="313"/>
      <c r="T8" s="122"/>
    </row>
    <row r="9" spans="1:20" x14ac:dyDescent="0.3">
      <c r="A9" s="314"/>
      <c r="B9" s="314"/>
      <c r="C9" s="314"/>
      <c r="D9" s="311"/>
      <c r="E9" s="312"/>
      <c r="F9" s="312"/>
      <c r="G9" s="312"/>
      <c r="H9" s="312"/>
      <c r="I9" s="312"/>
      <c r="J9" s="312"/>
      <c r="K9" s="312"/>
      <c r="L9" s="312"/>
      <c r="M9" s="312"/>
      <c r="N9" s="313"/>
      <c r="O9" s="313"/>
      <c r="P9" s="313"/>
      <c r="Q9" s="313"/>
      <c r="R9" s="313"/>
      <c r="S9" s="313"/>
    </row>
    <row r="10" spans="1:20" x14ac:dyDescent="0.3">
      <c r="A10" s="392" t="s">
        <v>20</v>
      </c>
      <c r="B10" s="392"/>
      <c r="C10" s="392"/>
      <c r="D10" s="392"/>
      <c r="E10" s="392"/>
      <c r="F10" s="392"/>
      <c r="G10" s="392"/>
      <c r="H10" s="392"/>
      <c r="I10" s="392"/>
      <c r="J10" s="392"/>
      <c r="K10" s="392"/>
      <c r="L10" s="392"/>
      <c r="M10" s="392"/>
      <c r="N10" s="392"/>
      <c r="O10" s="392"/>
      <c r="P10" s="392"/>
      <c r="Q10" s="392"/>
      <c r="R10" s="392"/>
      <c r="S10" s="392"/>
    </row>
    <row r="11" spans="1:20" x14ac:dyDescent="0.3">
      <c r="A11" s="435" t="s">
        <v>122</v>
      </c>
      <c r="B11" s="435"/>
      <c r="C11" s="435"/>
      <c r="D11" s="435"/>
      <c r="E11" s="435"/>
      <c r="F11" s="435"/>
      <c r="G11" s="435"/>
      <c r="H11" s="435"/>
      <c r="I11" s="435"/>
      <c r="J11" s="435"/>
      <c r="K11" s="435"/>
      <c r="L11" s="435"/>
      <c r="M11" s="435"/>
      <c r="N11" s="435"/>
      <c r="O11" s="435"/>
      <c r="P11" s="435"/>
      <c r="Q11" s="435"/>
      <c r="R11" s="435"/>
      <c r="S11" s="435"/>
    </row>
    <row r="12" spans="1:20" x14ac:dyDescent="0.3">
      <c r="A12" s="435" t="s">
        <v>301</v>
      </c>
      <c r="B12" s="436"/>
      <c r="C12" s="436"/>
      <c r="D12" s="436"/>
      <c r="E12" s="436"/>
      <c r="F12" s="436"/>
      <c r="G12" s="436"/>
      <c r="H12" s="436"/>
      <c r="I12" s="436"/>
      <c r="J12" s="436"/>
      <c r="K12" s="436"/>
      <c r="L12" s="436"/>
      <c r="M12" s="436"/>
      <c r="N12" s="436"/>
      <c r="O12" s="436"/>
      <c r="P12" s="436"/>
      <c r="Q12" s="436"/>
      <c r="R12" s="436"/>
      <c r="S12" s="436"/>
    </row>
    <row r="13" spans="1:20" ht="11.25" customHeight="1" x14ac:dyDescent="0.3">
      <c r="A13" s="80"/>
      <c r="B13" s="80"/>
      <c r="C13" s="80"/>
      <c r="D13" s="81"/>
      <c r="E13" s="82"/>
      <c r="F13" s="82"/>
      <c r="G13" s="82"/>
      <c r="H13" s="82"/>
      <c r="I13" s="82"/>
      <c r="J13" s="82"/>
      <c r="K13" s="82"/>
      <c r="L13" s="82"/>
      <c r="M13" s="82"/>
      <c r="N13" s="82"/>
      <c r="O13" s="82"/>
      <c r="P13" s="82"/>
      <c r="Q13" s="83"/>
      <c r="R13" s="83"/>
      <c r="S13" s="360" t="s">
        <v>6</v>
      </c>
    </row>
    <row r="14" spans="1:20" s="2" customFormat="1" ht="15" customHeight="1" x14ac:dyDescent="0.25">
      <c r="A14" s="438" t="s">
        <v>4</v>
      </c>
      <c r="B14" s="439"/>
      <c r="C14" s="440"/>
      <c r="D14" s="447" t="s">
        <v>5</v>
      </c>
      <c r="E14" s="450" t="s">
        <v>19</v>
      </c>
      <c r="F14" s="451" t="s">
        <v>12</v>
      </c>
      <c r="G14" s="451"/>
      <c r="H14" s="456" t="s">
        <v>51</v>
      </c>
      <c r="I14" s="457"/>
      <c r="J14" s="457"/>
      <c r="K14" s="457"/>
      <c r="L14" s="457"/>
      <c r="M14" s="457"/>
      <c r="N14" s="457"/>
      <c r="O14" s="457"/>
      <c r="P14" s="457"/>
      <c r="Q14" s="457"/>
      <c r="R14" s="457"/>
      <c r="S14" s="458"/>
      <c r="T14" s="122"/>
    </row>
    <row r="15" spans="1:20" s="2" customFormat="1" ht="15" customHeight="1" x14ac:dyDescent="0.25">
      <c r="A15" s="441"/>
      <c r="B15" s="442"/>
      <c r="C15" s="443"/>
      <c r="D15" s="448"/>
      <c r="E15" s="450"/>
      <c r="F15" s="437" t="s">
        <v>3</v>
      </c>
      <c r="G15" s="437" t="s">
        <v>199</v>
      </c>
      <c r="H15" s="437" t="s">
        <v>123</v>
      </c>
      <c r="I15" s="437"/>
      <c r="J15" s="437"/>
      <c r="K15" s="413" t="s">
        <v>9</v>
      </c>
      <c r="L15" s="413"/>
      <c r="M15" s="413"/>
      <c r="N15" s="413" t="s">
        <v>11</v>
      </c>
      <c r="O15" s="413"/>
      <c r="P15" s="413"/>
      <c r="Q15" s="413" t="s">
        <v>10</v>
      </c>
      <c r="R15" s="413"/>
      <c r="S15" s="413"/>
      <c r="T15" s="123"/>
    </row>
    <row r="16" spans="1:20" s="84" customFormat="1" ht="12" customHeight="1" x14ac:dyDescent="0.2">
      <c r="A16" s="441"/>
      <c r="B16" s="442"/>
      <c r="C16" s="443"/>
      <c r="D16" s="448"/>
      <c r="E16" s="450"/>
      <c r="F16" s="437"/>
      <c r="G16" s="437"/>
      <c r="H16" s="452" t="s">
        <v>19</v>
      </c>
      <c r="I16" s="453" t="s">
        <v>12</v>
      </c>
      <c r="J16" s="453"/>
      <c r="K16" s="416" t="s">
        <v>19</v>
      </c>
      <c r="L16" s="414" t="s">
        <v>12</v>
      </c>
      <c r="M16" s="414"/>
      <c r="N16" s="416" t="s">
        <v>19</v>
      </c>
      <c r="O16" s="414" t="s">
        <v>12</v>
      </c>
      <c r="P16" s="414"/>
      <c r="Q16" s="416" t="s">
        <v>19</v>
      </c>
      <c r="R16" s="415" t="s">
        <v>12</v>
      </c>
      <c r="S16" s="415"/>
      <c r="T16" s="124"/>
    </row>
    <row r="17" spans="1:20" s="2" customFormat="1" ht="39.950000000000003" customHeight="1" x14ac:dyDescent="0.25">
      <c r="A17" s="444"/>
      <c r="B17" s="445"/>
      <c r="C17" s="446"/>
      <c r="D17" s="449"/>
      <c r="E17" s="450"/>
      <c r="F17" s="437"/>
      <c r="G17" s="437"/>
      <c r="H17" s="452"/>
      <c r="I17" s="346" t="s">
        <v>3</v>
      </c>
      <c r="J17" s="346" t="s">
        <v>199</v>
      </c>
      <c r="K17" s="416"/>
      <c r="L17" s="261" t="s">
        <v>3</v>
      </c>
      <c r="M17" s="261" t="s">
        <v>199</v>
      </c>
      <c r="N17" s="416"/>
      <c r="O17" s="261" t="s">
        <v>3</v>
      </c>
      <c r="P17" s="261" t="s">
        <v>199</v>
      </c>
      <c r="Q17" s="416"/>
      <c r="R17" s="162" t="s">
        <v>3</v>
      </c>
      <c r="S17" s="162" t="s">
        <v>199</v>
      </c>
      <c r="T17" s="123"/>
    </row>
    <row r="18" spans="1:20" s="86" customFormat="1" ht="31.5" x14ac:dyDescent="0.2">
      <c r="A18" s="432" t="s">
        <v>1</v>
      </c>
      <c r="B18" s="433"/>
      <c r="C18" s="434"/>
      <c r="D18" s="346" t="s">
        <v>7</v>
      </c>
      <c r="E18" s="347" t="s">
        <v>92</v>
      </c>
      <c r="F18" s="347" t="s">
        <v>93</v>
      </c>
      <c r="G18" s="347" t="s">
        <v>94</v>
      </c>
      <c r="H18" s="346" t="s">
        <v>24</v>
      </c>
      <c r="I18" s="346" t="s">
        <v>25</v>
      </c>
      <c r="J18" s="346" t="s">
        <v>53</v>
      </c>
      <c r="K18" s="346" t="s">
        <v>54</v>
      </c>
      <c r="L18" s="346" t="s">
        <v>55</v>
      </c>
      <c r="M18" s="346" t="s">
        <v>56</v>
      </c>
      <c r="N18" s="346" t="s">
        <v>81</v>
      </c>
      <c r="O18" s="346" t="s">
        <v>82</v>
      </c>
      <c r="P18" s="346" t="s">
        <v>83</v>
      </c>
      <c r="Q18" s="346" t="s">
        <v>84</v>
      </c>
      <c r="R18" s="346" t="s">
        <v>90</v>
      </c>
      <c r="S18" s="346" t="s">
        <v>91</v>
      </c>
      <c r="T18" s="125"/>
    </row>
    <row r="19" spans="1:20" s="87" customFormat="1" ht="24.95" customHeight="1" x14ac:dyDescent="0.25">
      <c r="A19" s="329" t="s">
        <v>52</v>
      </c>
      <c r="B19" s="330"/>
      <c r="C19" s="331"/>
      <c r="D19" s="332">
        <v>1000</v>
      </c>
      <c r="E19" s="333">
        <f>SUM(H19,K19,N19,Q19)</f>
        <v>1600</v>
      </c>
      <c r="F19" s="333">
        <f t="shared" ref="F19" si="0">SUM(I19,L19,O19,R19)</f>
        <v>81</v>
      </c>
      <c r="G19" s="333">
        <f>SUM(J19,M19,P19,S19)</f>
        <v>0</v>
      </c>
      <c r="H19" s="334">
        <v>1600</v>
      </c>
      <c r="I19" s="334">
        <v>81</v>
      </c>
      <c r="J19" s="334"/>
      <c r="K19" s="334"/>
      <c r="L19" s="334"/>
      <c r="M19" s="334"/>
      <c r="N19" s="334"/>
      <c r="O19" s="334"/>
      <c r="P19" s="334"/>
      <c r="Q19" s="334"/>
      <c r="R19" s="334"/>
      <c r="S19" s="334"/>
      <c r="T19" s="126"/>
    </row>
    <row r="20" spans="1:20" s="8" customFormat="1" ht="21" customHeight="1" x14ac:dyDescent="0.25">
      <c r="A20" s="335" t="s">
        <v>220</v>
      </c>
      <c r="B20" s="336"/>
      <c r="C20" s="337"/>
      <c r="D20" s="338">
        <v>1001</v>
      </c>
      <c r="E20" s="333">
        <f t="shared" ref="E20:E22" si="1">SUM(H20,K20,N20,Q20)</f>
        <v>0</v>
      </c>
      <c r="F20" s="333">
        <f t="shared" ref="F20:F22" si="2">SUM(I20,L20,O20,R20)</f>
        <v>0</v>
      </c>
      <c r="G20" s="333">
        <f t="shared" ref="G20:G22" si="3">SUM(J20,M20,P20,S20)</f>
        <v>0</v>
      </c>
      <c r="H20" s="246"/>
      <c r="I20" s="246"/>
      <c r="J20" s="246"/>
      <c r="K20" s="246"/>
      <c r="L20" s="246"/>
      <c r="M20" s="246"/>
      <c r="N20" s="246"/>
      <c r="O20" s="246"/>
      <c r="P20" s="246"/>
      <c r="Q20" s="262" t="s">
        <v>106</v>
      </c>
      <c r="R20" s="262" t="s">
        <v>106</v>
      </c>
      <c r="S20" s="262" t="s">
        <v>106</v>
      </c>
      <c r="T20" s="127"/>
    </row>
    <row r="21" spans="1:20" s="87" customFormat="1" ht="24.95" customHeight="1" x14ac:dyDescent="0.25">
      <c r="A21" s="329" t="s">
        <v>283</v>
      </c>
      <c r="B21" s="330"/>
      <c r="C21" s="331"/>
      <c r="D21" s="332">
        <v>2000</v>
      </c>
      <c r="E21" s="339">
        <f>E42</f>
        <v>1600</v>
      </c>
      <c r="F21" s="339">
        <f t="shared" ref="F21:R21" si="4">F42</f>
        <v>81</v>
      </c>
      <c r="G21" s="339">
        <f t="shared" si="4"/>
        <v>0</v>
      </c>
      <c r="H21" s="339">
        <f t="shared" si="4"/>
        <v>1600</v>
      </c>
      <c r="I21" s="339">
        <f t="shared" si="4"/>
        <v>81</v>
      </c>
      <c r="J21" s="339">
        <f t="shared" si="4"/>
        <v>0</v>
      </c>
      <c r="K21" s="339">
        <f t="shared" si="4"/>
        <v>0</v>
      </c>
      <c r="L21" s="339">
        <f t="shared" si="4"/>
        <v>0</v>
      </c>
      <c r="M21" s="339">
        <f t="shared" si="4"/>
        <v>0</v>
      </c>
      <c r="N21" s="339">
        <f t="shared" si="4"/>
        <v>0</v>
      </c>
      <c r="O21" s="339">
        <f t="shared" si="4"/>
        <v>0</v>
      </c>
      <c r="P21" s="339">
        <f t="shared" si="4"/>
        <v>0</v>
      </c>
      <c r="Q21" s="339">
        <f t="shared" si="4"/>
        <v>0</v>
      </c>
      <c r="R21" s="339">
        <f t="shared" si="4"/>
        <v>0</v>
      </c>
      <c r="S21" s="339">
        <f>S42</f>
        <v>0</v>
      </c>
      <c r="T21" s="126"/>
    </row>
    <row r="22" spans="1:20" s="87" customFormat="1" ht="21" customHeight="1" x14ac:dyDescent="0.25">
      <c r="A22" s="335" t="s">
        <v>220</v>
      </c>
      <c r="B22" s="340"/>
      <c r="C22" s="341"/>
      <c r="D22" s="342">
        <v>2001</v>
      </c>
      <c r="E22" s="333">
        <f t="shared" si="1"/>
        <v>0</v>
      </c>
      <c r="F22" s="333">
        <f t="shared" si="2"/>
        <v>0</v>
      </c>
      <c r="G22" s="333">
        <f t="shared" si="3"/>
        <v>0</v>
      </c>
      <c r="H22" s="251"/>
      <c r="I22" s="251"/>
      <c r="J22" s="251"/>
      <c r="K22" s="251"/>
      <c r="L22" s="251"/>
      <c r="M22" s="251"/>
      <c r="N22" s="251"/>
      <c r="O22" s="251"/>
      <c r="P22" s="251"/>
      <c r="Q22" s="263" t="s">
        <v>106</v>
      </c>
      <c r="R22" s="263" t="s">
        <v>106</v>
      </c>
      <c r="S22" s="263" t="s">
        <v>106</v>
      </c>
      <c r="T22" s="128"/>
    </row>
    <row r="23" spans="1:20" s="88" customFormat="1" ht="19.5" customHeight="1" x14ac:dyDescent="0.25">
      <c r="A23" s="348" t="s">
        <v>190</v>
      </c>
      <c r="B23" s="349"/>
      <c r="C23" s="350"/>
      <c r="D23" s="343"/>
      <c r="E23" s="351"/>
      <c r="F23" s="351"/>
      <c r="G23" s="351"/>
      <c r="H23" s="351"/>
      <c r="I23" s="351"/>
      <c r="J23" s="351"/>
      <c r="K23" s="351"/>
      <c r="L23" s="351"/>
      <c r="M23" s="351"/>
      <c r="N23" s="351"/>
      <c r="O23" s="351"/>
      <c r="P23" s="351"/>
      <c r="Q23" s="351"/>
      <c r="R23" s="351"/>
      <c r="S23" s="351"/>
      <c r="T23" s="129" t="s">
        <v>118</v>
      </c>
    </row>
    <row r="24" spans="1:20" s="2" customFormat="1" ht="15.75" x14ac:dyDescent="0.25">
      <c r="A24" s="429" t="s">
        <v>191</v>
      </c>
      <c r="B24" s="430"/>
      <c r="C24" s="431"/>
      <c r="D24" s="344" t="s">
        <v>166</v>
      </c>
      <c r="E24" s="333">
        <f t="shared" ref="E24:F33" si="5">SUM(H24,K24,N24,Q24)</f>
        <v>0</v>
      </c>
      <c r="F24" s="333">
        <f t="shared" ref="F24:F29" si="6">SUM(I24,L24,O24,R24)</f>
        <v>0</v>
      </c>
      <c r="G24" s="333">
        <f t="shared" ref="G24:G33" si="7">SUM(J24,M24,P24,S24)</f>
        <v>0</v>
      </c>
      <c r="H24" s="352"/>
      <c r="I24" s="352"/>
      <c r="J24" s="352"/>
      <c r="K24" s="352"/>
      <c r="L24" s="352"/>
      <c r="M24" s="352"/>
      <c r="N24" s="352"/>
      <c r="O24" s="352"/>
      <c r="P24" s="352"/>
      <c r="Q24" s="352"/>
      <c r="R24" s="352"/>
      <c r="S24" s="352"/>
      <c r="T24" s="122"/>
    </row>
    <row r="25" spans="1:20" s="2" customFormat="1" ht="15.75" x14ac:dyDescent="0.25">
      <c r="A25" s="426" t="s">
        <v>192</v>
      </c>
      <c r="B25" s="427"/>
      <c r="C25" s="428"/>
      <c r="D25" s="344" t="s">
        <v>167</v>
      </c>
      <c r="E25" s="333">
        <f t="shared" si="5"/>
        <v>0</v>
      </c>
      <c r="F25" s="333">
        <f t="shared" si="6"/>
        <v>0</v>
      </c>
      <c r="G25" s="333">
        <f t="shared" si="7"/>
        <v>0</v>
      </c>
      <c r="H25" s="352"/>
      <c r="I25" s="352"/>
      <c r="J25" s="352"/>
      <c r="K25" s="352"/>
      <c r="L25" s="352"/>
      <c r="M25" s="352"/>
      <c r="N25" s="352"/>
      <c r="O25" s="352"/>
      <c r="P25" s="352"/>
      <c r="Q25" s="352"/>
      <c r="R25" s="352"/>
      <c r="S25" s="352"/>
      <c r="T25" s="122"/>
    </row>
    <row r="26" spans="1:20" s="2" customFormat="1" ht="15.75" x14ac:dyDescent="0.25">
      <c r="A26" s="426" t="s">
        <v>193</v>
      </c>
      <c r="B26" s="427"/>
      <c r="C26" s="428"/>
      <c r="D26" s="344" t="s">
        <v>168</v>
      </c>
      <c r="E26" s="333">
        <f t="shared" si="5"/>
        <v>0</v>
      </c>
      <c r="F26" s="333">
        <f t="shared" si="6"/>
        <v>0</v>
      </c>
      <c r="G26" s="333">
        <f t="shared" si="7"/>
        <v>0</v>
      </c>
      <c r="H26" s="352"/>
      <c r="I26" s="352"/>
      <c r="J26" s="352"/>
      <c r="K26" s="352"/>
      <c r="L26" s="352"/>
      <c r="M26" s="352"/>
      <c r="N26" s="352"/>
      <c r="O26" s="352"/>
      <c r="P26" s="352"/>
      <c r="Q26" s="352"/>
      <c r="R26" s="352"/>
      <c r="S26" s="352"/>
      <c r="T26" s="122"/>
    </row>
    <row r="27" spans="1:20" s="2" customFormat="1" ht="30" customHeight="1" x14ac:dyDescent="0.25">
      <c r="A27" s="426" t="s">
        <v>194</v>
      </c>
      <c r="B27" s="427"/>
      <c r="C27" s="428"/>
      <c r="D27" s="344" t="s">
        <v>169</v>
      </c>
      <c r="E27" s="333">
        <f t="shared" si="5"/>
        <v>0</v>
      </c>
      <c r="F27" s="333">
        <f t="shared" si="6"/>
        <v>0</v>
      </c>
      <c r="G27" s="333">
        <f t="shared" si="7"/>
        <v>0</v>
      </c>
      <c r="H27" s="352"/>
      <c r="I27" s="352"/>
      <c r="J27" s="352"/>
      <c r="K27" s="352"/>
      <c r="L27" s="352"/>
      <c r="M27" s="352"/>
      <c r="N27" s="352"/>
      <c r="O27" s="352"/>
      <c r="P27" s="352"/>
      <c r="Q27" s="352"/>
      <c r="R27" s="352"/>
      <c r="S27" s="352"/>
      <c r="T27" s="122"/>
    </row>
    <row r="28" spans="1:20" s="2" customFormat="1" ht="30" customHeight="1" x14ac:dyDescent="0.25">
      <c r="A28" s="426" t="s">
        <v>195</v>
      </c>
      <c r="B28" s="427"/>
      <c r="C28" s="428"/>
      <c r="D28" s="344" t="s">
        <v>214</v>
      </c>
      <c r="E28" s="333">
        <f t="shared" si="5"/>
        <v>0</v>
      </c>
      <c r="F28" s="333">
        <f t="shared" si="6"/>
        <v>0</v>
      </c>
      <c r="G28" s="333">
        <f t="shared" si="7"/>
        <v>0</v>
      </c>
      <c r="H28" s="263" t="s">
        <v>106</v>
      </c>
      <c r="I28" s="263" t="s">
        <v>106</v>
      </c>
      <c r="J28" s="263" t="s">
        <v>106</v>
      </c>
      <c r="K28" s="263" t="s">
        <v>106</v>
      </c>
      <c r="L28" s="263" t="s">
        <v>106</v>
      </c>
      <c r="M28" s="263" t="s">
        <v>106</v>
      </c>
      <c r="N28" s="352"/>
      <c r="O28" s="352"/>
      <c r="P28" s="352"/>
      <c r="Q28" s="352"/>
      <c r="R28" s="352"/>
      <c r="S28" s="352"/>
      <c r="T28" s="122"/>
    </row>
    <row r="29" spans="1:20" s="3" customFormat="1" ht="30" customHeight="1" x14ac:dyDescent="0.25">
      <c r="A29" s="426" t="s">
        <v>284</v>
      </c>
      <c r="B29" s="427"/>
      <c r="C29" s="428"/>
      <c r="D29" s="344" t="s">
        <v>215</v>
      </c>
      <c r="E29" s="333">
        <f t="shared" si="5"/>
        <v>0</v>
      </c>
      <c r="F29" s="333">
        <f t="shared" si="6"/>
        <v>0</v>
      </c>
      <c r="G29" s="333">
        <f t="shared" si="7"/>
        <v>0</v>
      </c>
      <c r="H29" s="353"/>
      <c r="I29" s="353"/>
      <c r="J29" s="353"/>
      <c r="K29" s="353"/>
      <c r="L29" s="353"/>
      <c r="M29" s="353"/>
      <c r="N29" s="353"/>
      <c r="O29" s="353"/>
      <c r="P29" s="353"/>
      <c r="Q29" s="353"/>
      <c r="R29" s="353"/>
      <c r="S29" s="353"/>
      <c r="T29" s="130"/>
    </row>
    <row r="30" spans="1:20" s="2" customFormat="1" ht="15.75" x14ac:dyDescent="0.25">
      <c r="A30" s="354" t="s">
        <v>124</v>
      </c>
      <c r="B30" s="422" t="s">
        <v>209</v>
      </c>
      <c r="C30" s="423"/>
      <c r="D30" s="344" t="s">
        <v>216</v>
      </c>
      <c r="E30" s="333">
        <f t="shared" si="5"/>
        <v>0</v>
      </c>
      <c r="F30" s="260" t="s">
        <v>106</v>
      </c>
      <c r="G30" s="333">
        <f t="shared" si="7"/>
        <v>0</v>
      </c>
      <c r="H30" s="355"/>
      <c r="I30" s="263" t="s">
        <v>106</v>
      </c>
      <c r="J30" s="355"/>
      <c r="K30" s="355"/>
      <c r="L30" s="263" t="s">
        <v>106</v>
      </c>
      <c r="M30" s="355"/>
      <c r="N30" s="263" t="s">
        <v>106</v>
      </c>
      <c r="O30" s="263" t="s">
        <v>106</v>
      </c>
      <c r="P30" s="263" t="s">
        <v>106</v>
      </c>
      <c r="Q30" s="263" t="s">
        <v>106</v>
      </c>
      <c r="R30" s="263" t="s">
        <v>106</v>
      </c>
      <c r="S30" s="263" t="s">
        <v>106</v>
      </c>
      <c r="T30" s="122"/>
    </row>
    <row r="31" spans="1:20" s="2" customFormat="1" ht="15.75" x14ac:dyDescent="0.25">
      <c r="A31" s="354"/>
      <c r="B31" s="422" t="s">
        <v>210</v>
      </c>
      <c r="C31" s="423"/>
      <c r="D31" s="344" t="s">
        <v>217</v>
      </c>
      <c r="E31" s="333">
        <f t="shared" si="5"/>
        <v>0</v>
      </c>
      <c r="F31" s="333">
        <f t="shared" si="5"/>
        <v>0</v>
      </c>
      <c r="G31" s="333">
        <f t="shared" si="7"/>
        <v>0</v>
      </c>
      <c r="H31" s="355"/>
      <c r="I31" s="355"/>
      <c r="J31" s="355"/>
      <c r="K31" s="355"/>
      <c r="L31" s="355"/>
      <c r="M31" s="355"/>
      <c r="N31" s="263" t="s">
        <v>106</v>
      </c>
      <c r="O31" s="263" t="s">
        <v>106</v>
      </c>
      <c r="P31" s="263" t="s">
        <v>106</v>
      </c>
      <c r="Q31" s="263" t="s">
        <v>106</v>
      </c>
      <c r="R31" s="263" t="s">
        <v>106</v>
      </c>
      <c r="S31" s="263" t="s">
        <v>106</v>
      </c>
      <c r="T31" s="122"/>
    </row>
    <row r="32" spans="1:20" s="2" customFormat="1" ht="15" customHeight="1" x14ac:dyDescent="0.25">
      <c r="A32" s="356"/>
      <c r="B32" s="422" t="s">
        <v>202</v>
      </c>
      <c r="C32" s="423"/>
      <c r="D32" s="344" t="s">
        <v>221</v>
      </c>
      <c r="E32" s="333">
        <f t="shared" si="5"/>
        <v>0</v>
      </c>
      <c r="F32" s="333">
        <f t="shared" si="5"/>
        <v>0</v>
      </c>
      <c r="G32" s="333">
        <f t="shared" si="7"/>
        <v>0</v>
      </c>
      <c r="H32" s="355"/>
      <c r="I32" s="355"/>
      <c r="J32" s="355"/>
      <c r="K32" s="355"/>
      <c r="L32" s="355"/>
      <c r="M32" s="355"/>
      <c r="N32" s="263" t="s">
        <v>106</v>
      </c>
      <c r="O32" s="263" t="s">
        <v>106</v>
      </c>
      <c r="P32" s="263" t="s">
        <v>106</v>
      </c>
      <c r="Q32" s="263" t="s">
        <v>106</v>
      </c>
      <c r="R32" s="263" t="s">
        <v>106</v>
      </c>
      <c r="S32" s="263" t="s">
        <v>106</v>
      </c>
      <c r="T32" s="122"/>
    </row>
    <row r="33" spans="1:20" s="2" customFormat="1" ht="45" customHeight="1" x14ac:dyDescent="0.25">
      <c r="A33" s="356"/>
      <c r="B33" s="424" t="s">
        <v>204</v>
      </c>
      <c r="C33" s="425"/>
      <c r="D33" s="344" t="s">
        <v>222</v>
      </c>
      <c r="E33" s="333">
        <f t="shared" si="5"/>
        <v>0</v>
      </c>
      <c r="F33" s="333">
        <f t="shared" si="5"/>
        <v>0</v>
      </c>
      <c r="G33" s="333">
        <f t="shared" si="7"/>
        <v>0</v>
      </c>
      <c r="H33" s="355"/>
      <c r="I33" s="355"/>
      <c r="J33" s="355"/>
      <c r="K33" s="355"/>
      <c r="L33" s="355"/>
      <c r="M33" s="355"/>
      <c r="N33" s="263" t="s">
        <v>106</v>
      </c>
      <c r="O33" s="263" t="s">
        <v>106</v>
      </c>
      <c r="P33" s="263" t="s">
        <v>106</v>
      </c>
      <c r="Q33" s="263" t="s">
        <v>106</v>
      </c>
      <c r="R33" s="263" t="s">
        <v>106</v>
      </c>
      <c r="S33" s="263" t="s">
        <v>106</v>
      </c>
      <c r="T33" s="122"/>
    </row>
    <row r="34" spans="1:20" s="2" customFormat="1" ht="15.75" x14ac:dyDescent="0.25">
      <c r="A34" s="356"/>
      <c r="B34" s="422" t="s">
        <v>203</v>
      </c>
      <c r="C34" s="423"/>
      <c r="D34" s="344" t="s">
        <v>223</v>
      </c>
      <c r="E34" s="333">
        <f t="shared" ref="E34:F34" si="8">SUM(H34,K34,N34)</f>
        <v>0</v>
      </c>
      <c r="F34" s="333">
        <f t="shared" si="8"/>
        <v>0</v>
      </c>
      <c r="G34" s="260" t="s">
        <v>106</v>
      </c>
      <c r="H34" s="355"/>
      <c r="I34" s="355"/>
      <c r="J34" s="263" t="s">
        <v>106</v>
      </c>
      <c r="K34" s="355"/>
      <c r="L34" s="355"/>
      <c r="M34" s="263" t="s">
        <v>106</v>
      </c>
      <c r="N34" s="263" t="s">
        <v>106</v>
      </c>
      <c r="O34" s="263" t="s">
        <v>106</v>
      </c>
      <c r="P34" s="263" t="s">
        <v>106</v>
      </c>
      <c r="Q34" s="263" t="s">
        <v>106</v>
      </c>
      <c r="R34" s="263" t="s">
        <v>106</v>
      </c>
      <c r="S34" s="263" t="s">
        <v>106</v>
      </c>
      <c r="T34" s="122"/>
    </row>
    <row r="35" spans="1:20" s="2" customFormat="1" ht="15.75" x14ac:dyDescent="0.25">
      <c r="A35" s="356"/>
      <c r="B35" s="422" t="s">
        <v>205</v>
      </c>
      <c r="C35" s="423"/>
      <c r="D35" s="344" t="s">
        <v>224</v>
      </c>
      <c r="E35" s="333">
        <f t="shared" ref="E35:E41" si="9">SUM(H35,K35,N35,Q35)</f>
        <v>0</v>
      </c>
      <c r="F35" s="333">
        <f t="shared" ref="F35:F41" si="10">SUM(I35,L35,O35,R35)</f>
        <v>0</v>
      </c>
      <c r="G35" s="333">
        <f t="shared" ref="G35:G41" si="11">SUM(J35,M35,P35,S35)</f>
        <v>0</v>
      </c>
      <c r="H35" s="355"/>
      <c r="I35" s="355"/>
      <c r="J35" s="355"/>
      <c r="K35" s="355"/>
      <c r="L35" s="355"/>
      <c r="M35" s="355"/>
      <c r="N35" s="263" t="s">
        <v>106</v>
      </c>
      <c r="O35" s="263" t="s">
        <v>106</v>
      </c>
      <c r="P35" s="263" t="s">
        <v>106</v>
      </c>
      <c r="Q35" s="263" t="s">
        <v>106</v>
      </c>
      <c r="R35" s="263" t="s">
        <v>106</v>
      </c>
      <c r="S35" s="263" t="s">
        <v>106</v>
      </c>
      <c r="T35" s="122"/>
    </row>
    <row r="36" spans="1:20" s="2" customFormat="1" ht="15.75" x14ac:dyDescent="0.25">
      <c r="A36" s="356"/>
      <c r="B36" s="422" t="s">
        <v>208</v>
      </c>
      <c r="C36" s="423"/>
      <c r="D36" s="344" t="s">
        <v>225</v>
      </c>
      <c r="E36" s="333">
        <f t="shared" si="9"/>
        <v>0</v>
      </c>
      <c r="F36" s="333">
        <f t="shared" si="10"/>
        <v>0</v>
      </c>
      <c r="G36" s="333">
        <f t="shared" si="11"/>
        <v>0</v>
      </c>
      <c r="H36" s="355"/>
      <c r="I36" s="355"/>
      <c r="J36" s="355"/>
      <c r="K36" s="355"/>
      <c r="L36" s="355"/>
      <c r="M36" s="355"/>
      <c r="N36" s="263" t="s">
        <v>106</v>
      </c>
      <c r="O36" s="263" t="s">
        <v>106</v>
      </c>
      <c r="P36" s="263" t="s">
        <v>106</v>
      </c>
      <c r="Q36" s="263" t="s">
        <v>106</v>
      </c>
      <c r="R36" s="263" t="s">
        <v>106</v>
      </c>
      <c r="S36" s="263" t="s">
        <v>106</v>
      </c>
      <c r="T36" s="122"/>
    </row>
    <row r="37" spans="1:20" s="2" customFormat="1" ht="30" customHeight="1" x14ac:dyDescent="0.25">
      <c r="A37" s="356"/>
      <c r="B37" s="424" t="s">
        <v>206</v>
      </c>
      <c r="C37" s="425"/>
      <c r="D37" s="344" t="s">
        <v>226</v>
      </c>
      <c r="E37" s="333">
        <f t="shared" si="9"/>
        <v>0</v>
      </c>
      <c r="F37" s="333">
        <f t="shared" si="10"/>
        <v>0</v>
      </c>
      <c r="G37" s="333">
        <f t="shared" si="11"/>
        <v>0</v>
      </c>
      <c r="H37" s="355"/>
      <c r="I37" s="355"/>
      <c r="J37" s="355"/>
      <c r="K37" s="355"/>
      <c r="L37" s="355"/>
      <c r="M37" s="355"/>
      <c r="N37" s="263" t="s">
        <v>106</v>
      </c>
      <c r="O37" s="263" t="s">
        <v>106</v>
      </c>
      <c r="P37" s="263" t="s">
        <v>106</v>
      </c>
      <c r="Q37" s="263" t="s">
        <v>106</v>
      </c>
      <c r="R37" s="263" t="s">
        <v>106</v>
      </c>
      <c r="S37" s="263" t="s">
        <v>106</v>
      </c>
      <c r="T37" s="122"/>
    </row>
    <row r="38" spans="1:20" s="2" customFormat="1" ht="15.75" x14ac:dyDescent="0.25">
      <c r="A38" s="356"/>
      <c r="B38" s="422" t="s">
        <v>207</v>
      </c>
      <c r="C38" s="423"/>
      <c r="D38" s="344" t="s">
        <v>227</v>
      </c>
      <c r="E38" s="333">
        <f t="shared" si="9"/>
        <v>0</v>
      </c>
      <c r="F38" s="333">
        <f t="shared" si="10"/>
        <v>0</v>
      </c>
      <c r="G38" s="333">
        <f t="shared" si="11"/>
        <v>0</v>
      </c>
      <c r="H38" s="355"/>
      <c r="I38" s="355"/>
      <c r="J38" s="355"/>
      <c r="K38" s="355"/>
      <c r="L38" s="355"/>
      <c r="M38" s="355"/>
      <c r="N38" s="263" t="s">
        <v>106</v>
      </c>
      <c r="O38" s="263" t="s">
        <v>106</v>
      </c>
      <c r="P38" s="263" t="s">
        <v>106</v>
      </c>
      <c r="Q38" s="263" t="s">
        <v>106</v>
      </c>
      <c r="R38" s="263" t="s">
        <v>106</v>
      </c>
      <c r="S38" s="263" t="s">
        <v>106</v>
      </c>
      <c r="T38" s="122"/>
    </row>
    <row r="39" spans="1:20" s="2" customFormat="1" ht="15.75" x14ac:dyDescent="0.25">
      <c r="A39" s="356"/>
      <c r="B39" s="424" t="s">
        <v>211</v>
      </c>
      <c r="C39" s="425"/>
      <c r="D39" s="344" t="s">
        <v>228</v>
      </c>
      <c r="E39" s="333">
        <f t="shared" si="9"/>
        <v>0</v>
      </c>
      <c r="F39" s="333">
        <f t="shared" si="10"/>
        <v>0</v>
      </c>
      <c r="G39" s="333">
        <f t="shared" si="11"/>
        <v>0</v>
      </c>
      <c r="H39" s="355"/>
      <c r="I39" s="355"/>
      <c r="J39" s="355"/>
      <c r="K39" s="355"/>
      <c r="L39" s="355"/>
      <c r="M39" s="355"/>
      <c r="N39" s="263" t="s">
        <v>106</v>
      </c>
      <c r="O39" s="263" t="s">
        <v>106</v>
      </c>
      <c r="P39" s="263" t="s">
        <v>106</v>
      </c>
      <c r="Q39" s="263" t="s">
        <v>106</v>
      </c>
      <c r="R39" s="263" t="s">
        <v>106</v>
      </c>
      <c r="S39" s="263" t="s">
        <v>106</v>
      </c>
      <c r="T39" s="122"/>
    </row>
    <row r="40" spans="1:20" s="2" customFormat="1" ht="45" customHeight="1" x14ac:dyDescent="0.25">
      <c r="A40" s="426" t="s">
        <v>276</v>
      </c>
      <c r="B40" s="427"/>
      <c r="C40" s="428"/>
      <c r="D40" s="344" t="s">
        <v>229</v>
      </c>
      <c r="E40" s="333">
        <f t="shared" si="9"/>
        <v>0</v>
      </c>
      <c r="F40" s="333">
        <f t="shared" si="10"/>
        <v>0</v>
      </c>
      <c r="G40" s="333">
        <f t="shared" si="11"/>
        <v>0</v>
      </c>
      <c r="H40" s="355"/>
      <c r="I40" s="355"/>
      <c r="J40" s="355"/>
      <c r="K40" s="355"/>
      <c r="L40" s="355"/>
      <c r="M40" s="355"/>
      <c r="N40" s="263" t="s">
        <v>106</v>
      </c>
      <c r="O40" s="263" t="s">
        <v>106</v>
      </c>
      <c r="P40" s="263" t="s">
        <v>106</v>
      </c>
      <c r="Q40" s="263" t="s">
        <v>106</v>
      </c>
      <c r="R40" s="263" t="s">
        <v>106</v>
      </c>
      <c r="S40" s="263" t="s">
        <v>106</v>
      </c>
      <c r="T40" s="122"/>
    </row>
    <row r="41" spans="1:20" s="2" customFormat="1" ht="48" customHeight="1" x14ac:dyDescent="0.25">
      <c r="A41" s="426" t="s">
        <v>196</v>
      </c>
      <c r="B41" s="427"/>
      <c r="C41" s="428"/>
      <c r="D41" s="344" t="s">
        <v>230</v>
      </c>
      <c r="E41" s="333">
        <f t="shared" si="9"/>
        <v>0</v>
      </c>
      <c r="F41" s="333">
        <f t="shared" si="10"/>
        <v>0</v>
      </c>
      <c r="G41" s="333">
        <f t="shared" si="11"/>
        <v>0</v>
      </c>
      <c r="H41" s="355"/>
      <c r="I41" s="355"/>
      <c r="J41" s="355"/>
      <c r="K41" s="355"/>
      <c r="L41" s="355"/>
      <c r="M41" s="355"/>
      <c r="N41" s="355"/>
      <c r="O41" s="355"/>
      <c r="P41" s="355"/>
      <c r="Q41" s="355"/>
      <c r="R41" s="355"/>
      <c r="S41" s="355"/>
      <c r="T41" s="122"/>
    </row>
    <row r="42" spans="1:20" s="88" customFormat="1" ht="30" customHeight="1" x14ac:dyDescent="0.25">
      <c r="A42" s="348" t="s">
        <v>198</v>
      </c>
      <c r="B42" s="349"/>
      <c r="C42" s="350"/>
      <c r="D42" s="343">
        <v>2200</v>
      </c>
      <c r="E42" s="339">
        <f>SUM(E43:E45)</f>
        <v>1600</v>
      </c>
      <c r="F42" s="339">
        <f>SUM(F43:F45)</f>
        <v>81</v>
      </c>
      <c r="G42" s="339">
        <f>SUM(G43:G45)</f>
        <v>0</v>
      </c>
      <c r="H42" s="339">
        <f>SUM(H43:H45)</f>
        <v>1600</v>
      </c>
      <c r="I42" s="339">
        <f>SUM(I43:I45)</f>
        <v>81</v>
      </c>
      <c r="J42" s="339">
        <f>SUM(J43:J45)</f>
        <v>0</v>
      </c>
      <c r="K42" s="339">
        <f>SUM(K43:K45)</f>
        <v>0</v>
      </c>
      <c r="L42" s="339">
        <f>SUM(L43:L45)</f>
        <v>0</v>
      </c>
      <c r="M42" s="339">
        <f>SUM(M43:M45)</f>
        <v>0</v>
      </c>
      <c r="N42" s="339">
        <f>SUM(N43:N45)</f>
        <v>0</v>
      </c>
      <c r="O42" s="339">
        <f>SUM(O43:O45)</f>
        <v>0</v>
      </c>
      <c r="P42" s="339">
        <f>SUM(P43:P45)</f>
        <v>0</v>
      </c>
      <c r="Q42" s="339">
        <f>SUM(Q43:Q45)</f>
        <v>0</v>
      </c>
      <c r="R42" s="339">
        <f>SUM(R43:R45)</f>
        <v>0</v>
      </c>
      <c r="S42" s="339">
        <f>SUM(S43:S45)</f>
        <v>0</v>
      </c>
      <c r="T42" s="129" t="s">
        <v>118</v>
      </c>
    </row>
    <row r="43" spans="1:20" ht="18.75" customHeight="1" x14ac:dyDescent="0.3">
      <c r="A43" s="225"/>
      <c r="B43" s="180">
        <v>1</v>
      </c>
      <c r="C43" s="499" t="s">
        <v>353</v>
      </c>
      <c r="D43" s="280">
        <v>4890</v>
      </c>
      <c r="E43" s="261">
        <v>1330</v>
      </c>
      <c r="F43" s="261">
        <v>80</v>
      </c>
      <c r="G43" s="261">
        <v>0</v>
      </c>
      <c r="H43" s="180">
        <v>1330</v>
      </c>
      <c r="I43" s="180">
        <v>80</v>
      </c>
      <c r="J43" s="357"/>
      <c r="K43" s="357"/>
      <c r="L43" s="357"/>
      <c r="M43" s="357"/>
      <c r="N43" s="352"/>
      <c r="O43" s="352"/>
      <c r="P43" s="352"/>
      <c r="Q43" s="352"/>
      <c r="R43" s="355"/>
      <c r="S43" s="355"/>
    </row>
    <row r="44" spans="1:20" ht="18.75" customHeight="1" x14ac:dyDescent="0.3">
      <c r="A44" s="225"/>
      <c r="B44" s="180">
        <v>2</v>
      </c>
      <c r="C44" s="499" t="s">
        <v>327</v>
      </c>
      <c r="D44" s="280">
        <v>5102</v>
      </c>
      <c r="E44" s="261">
        <v>120</v>
      </c>
      <c r="F44" s="261">
        <v>0</v>
      </c>
      <c r="G44" s="261">
        <v>0</v>
      </c>
      <c r="H44" s="180">
        <v>120</v>
      </c>
      <c r="I44" s="180">
        <v>0</v>
      </c>
      <c r="J44" s="357"/>
      <c r="K44" s="357"/>
      <c r="L44" s="357"/>
      <c r="M44" s="357"/>
      <c r="N44" s="352"/>
      <c r="O44" s="352"/>
      <c r="P44" s="352"/>
      <c r="Q44" s="352"/>
      <c r="R44" s="355"/>
      <c r="S44" s="355"/>
    </row>
    <row r="45" spans="1:20" ht="33.75" customHeight="1" x14ac:dyDescent="0.3">
      <c r="A45" s="225"/>
      <c r="B45" s="180">
        <v>3</v>
      </c>
      <c r="C45" s="283" t="s">
        <v>354</v>
      </c>
      <c r="D45" s="280">
        <v>5103</v>
      </c>
      <c r="E45" s="261">
        <v>150</v>
      </c>
      <c r="F45" s="261">
        <v>1</v>
      </c>
      <c r="G45" s="261">
        <v>0</v>
      </c>
      <c r="H45" s="180">
        <v>150</v>
      </c>
      <c r="I45" s="180">
        <v>1</v>
      </c>
      <c r="J45" s="357"/>
      <c r="K45" s="357"/>
      <c r="L45" s="357"/>
      <c r="M45" s="357"/>
      <c r="N45" s="352"/>
      <c r="O45" s="352"/>
      <c r="P45" s="352"/>
      <c r="Q45" s="352"/>
      <c r="R45" s="355"/>
      <c r="S45" s="355"/>
    </row>
    <row r="46" spans="1:20" s="87" customFormat="1" ht="24.95" customHeight="1" x14ac:dyDescent="0.25">
      <c r="A46" s="329" t="s">
        <v>285</v>
      </c>
      <c r="B46" s="330"/>
      <c r="C46" s="331"/>
      <c r="D46" s="345">
        <v>3000</v>
      </c>
      <c r="E46" s="339">
        <f>E67</f>
        <v>1200</v>
      </c>
      <c r="F46" s="339">
        <f t="shared" ref="F46:S46" si="12">F67</f>
        <v>70</v>
      </c>
      <c r="G46" s="339">
        <f t="shared" si="12"/>
        <v>0</v>
      </c>
      <c r="H46" s="339">
        <f t="shared" si="12"/>
        <v>1200</v>
      </c>
      <c r="I46" s="339">
        <f t="shared" si="12"/>
        <v>70</v>
      </c>
      <c r="J46" s="339">
        <f t="shared" si="12"/>
        <v>0</v>
      </c>
      <c r="K46" s="339">
        <f t="shared" si="12"/>
        <v>0</v>
      </c>
      <c r="L46" s="339">
        <f t="shared" si="12"/>
        <v>0</v>
      </c>
      <c r="M46" s="339">
        <f t="shared" si="12"/>
        <v>0</v>
      </c>
      <c r="N46" s="339">
        <f t="shared" si="12"/>
        <v>0</v>
      </c>
      <c r="O46" s="339">
        <f t="shared" si="12"/>
        <v>0</v>
      </c>
      <c r="P46" s="339">
        <f t="shared" si="12"/>
        <v>0</v>
      </c>
      <c r="Q46" s="339">
        <f t="shared" si="12"/>
        <v>0</v>
      </c>
      <c r="R46" s="339">
        <f t="shared" si="12"/>
        <v>0</v>
      </c>
      <c r="S46" s="339">
        <f t="shared" si="12"/>
        <v>0</v>
      </c>
      <c r="T46" s="126"/>
    </row>
    <row r="47" spans="1:20" s="87" customFormat="1" ht="21" customHeight="1" x14ac:dyDescent="0.25">
      <c r="A47" s="335" t="s">
        <v>220</v>
      </c>
      <c r="B47" s="340"/>
      <c r="C47" s="341"/>
      <c r="D47" s="342">
        <v>3001</v>
      </c>
      <c r="E47" s="333">
        <f t="shared" ref="E47" si="13">SUM(H47,K47,N47,Q47)</f>
        <v>0</v>
      </c>
      <c r="F47" s="333">
        <f t="shared" ref="F47" si="14">SUM(I47,L47,O47,R47)</f>
        <v>0</v>
      </c>
      <c r="G47" s="333">
        <f t="shared" ref="G47" si="15">SUM(J47,M47,P47,S47)</f>
        <v>0</v>
      </c>
      <c r="H47" s="251"/>
      <c r="I47" s="251"/>
      <c r="J47" s="251"/>
      <c r="K47" s="251"/>
      <c r="L47" s="251"/>
      <c r="M47" s="251"/>
      <c r="N47" s="251"/>
      <c r="O47" s="251"/>
      <c r="P47" s="251"/>
      <c r="Q47" s="263" t="s">
        <v>106</v>
      </c>
      <c r="R47" s="263" t="s">
        <v>106</v>
      </c>
      <c r="S47" s="263" t="s">
        <v>106</v>
      </c>
      <c r="T47" s="128"/>
    </row>
    <row r="48" spans="1:20" s="88" customFormat="1" ht="19.5" customHeight="1" x14ac:dyDescent="0.25">
      <c r="A48" s="348" t="s">
        <v>182</v>
      </c>
      <c r="B48" s="349"/>
      <c r="C48" s="350"/>
      <c r="D48" s="343"/>
      <c r="E48" s="351"/>
      <c r="F48" s="351"/>
      <c r="G48" s="351"/>
      <c r="H48" s="351"/>
      <c r="I48" s="351"/>
      <c r="J48" s="351"/>
      <c r="K48" s="351"/>
      <c r="L48" s="351"/>
      <c r="M48" s="351"/>
      <c r="N48" s="351"/>
      <c r="O48" s="351"/>
      <c r="P48" s="351"/>
      <c r="Q48" s="351"/>
      <c r="R48" s="351"/>
      <c r="S48" s="351"/>
      <c r="T48" s="129" t="s">
        <v>106</v>
      </c>
    </row>
    <row r="49" spans="1:20" s="2" customFormat="1" ht="15.75" x14ac:dyDescent="0.25">
      <c r="A49" s="429" t="s">
        <v>191</v>
      </c>
      <c r="B49" s="430"/>
      <c r="C49" s="431"/>
      <c r="D49" s="344" t="s">
        <v>161</v>
      </c>
      <c r="E49" s="333">
        <f t="shared" ref="E49:E66" si="16">SUM(H49,K49,N49)</f>
        <v>0</v>
      </c>
      <c r="F49" s="333">
        <f t="shared" ref="F49:F53" si="17">SUM(I49,L49,O49)</f>
        <v>0</v>
      </c>
      <c r="G49" s="333">
        <f t="shared" ref="G49:G53" si="18">SUM(J49,M49,P49)</f>
        <v>0</v>
      </c>
      <c r="H49" s="352"/>
      <c r="I49" s="352"/>
      <c r="J49" s="352"/>
      <c r="K49" s="352"/>
      <c r="L49" s="352"/>
      <c r="M49" s="352"/>
      <c r="N49" s="352"/>
      <c r="O49" s="352"/>
      <c r="P49" s="352"/>
      <c r="Q49" s="352"/>
      <c r="R49" s="352"/>
      <c r="S49" s="352"/>
      <c r="T49" s="122"/>
    </row>
    <row r="50" spans="1:20" s="2" customFormat="1" ht="15.75" x14ac:dyDescent="0.25">
      <c r="A50" s="426" t="s">
        <v>192</v>
      </c>
      <c r="B50" s="427"/>
      <c r="C50" s="428"/>
      <c r="D50" s="344" t="s">
        <v>162</v>
      </c>
      <c r="E50" s="333">
        <f t="shared" si="16"/>
        <v>0</v>
      </c>
      <c r="F50" s="333">
        <f t="shared" si="17"/>
        <v>0</v>
      </c>
      <c r="G50" s="333">
        <f t="shared" si="18"/>
        <v>0</v>
      </c>
      <c r="H50" s="352"/>
      <c r="I50" s="352"/>
      <c r="J50" s="352"/>
      <c r="K50" s="352"/>
      <c r="L50" s="352"/>
      <c r="M50" s="352"/>
      <c r="N50" s="352"/>
      <c r="O50" s="352"/>
      <c r="P50" s="352"/>
      <c r="Q50" s="352"/>
      <c r="R50" s="352"/>
      <c r="S50" s="352"/>
      <c r="T50" s="122"/>
    </row>
    <row r="51" spans="1:20" s="2" customFormat="1" ht="15.75" x14ac:dyDescent="0.25">
      <c r="A51" s="426" t="s">
        <v>193</v>
      </c>
      <c r="B51" s="427"/>
      <c r="C51" s="428"/>
      <c r="D51" s="344" t="s">
        <v>163</v>
      </c>
      <c r="E51" s="333">
        <f t="shared" si="16"/>
        <v>0</v>
      </c>
      <c r="F51" s="333">
        <f t="shared" si="17"/>
        <v>0</v>
      </c>
      <c r="G51" s="333">
        <f t="shared" si="18"/>
        <v>0</v>
      </c>
      <c r="H51" s="352"/>
      <c r="I51" s="352"/>
      <c r="J51" s="352"/>
      <c r="K51" s="352"/>
      <c r="L51" s="352"/>
      <c r="M51" s="352"/>
      <c r="N51" s="352"/>
      <c r="O51" s="352"/>
      <c r="P51" s="352"/>
      <c r="Q51" s="352"/>
      <c r="R51" s="352"/>
      <c r="S51" s="352"/>
      <c r="T51" s="122"/>
    </row>
    <row r="52" spans="1:20" s="2" customFormat="1" ht="30" customHeight="1" x14ac:dyDescent="0.25">
      <c r="A52" s="426" t="s">
        <v>186</v>
      </c>
      <c r="B52" s="427"/>
      <c r="C52" s="428"/>
      <c r="D52" s="344" t="s">
        <v>170</v>
      </c>
      <c r="E52" s="333">
        <f t="shared" si="16"/>
        <v>0</v>
      </c>
      <c r="F52" s="333">
        <f t="shared" si="17"/>
        <v>0</v>
      </c>
      <c r="G52" s="333">
        <f t="shared" si="18"/>
        <v>0</v>
      </c>
      <c r="H52" s="352"/>
      <c r="I52" s="352"/>
      <c r="J52" s="352"/>
      <c r="K52" s="352"/>
      <c r="L52" s="352"/>
      <c r="M52" s="352"/>
      <c r="N52" s="352"/>
      <c r="O52" s="352"/>
      <c r="P52" s="352"/>
      <c r="Q52" s="352"/>
      <c r="R52" s="352"/>
      <c r="S52" s="352"/>
      <c r="T52" s="122"/>
    </row>
    <row r="53" spans="1:20" s="2" customFormat="1" ht="30" customHeight="1" x14ac:dyDescent="0.25">
      <c r="A53" s="426" t="s">
        <v>187</v>
      </c>
      <c r="B53" s="427"/>
      <c r="C53" s="428"/>
      <c r="D53" s="344" t="s">
        <v>171</v>
      </c>
      <c r="E53" s="333">
        <f t="shared" si="16"/>
        <v>0</v>
      </c>
      <c r="F53" s="333">
        <f t="shared" si="17"/>
        <v>0</v>
      </c>
      <c r="G53" s="333">
        <f t="shared" si="18"/>
        <v>0</v>
      </c>
      <c r="H53" s="263" t="s">
        <v>106</v>
      </c>
      <c r="I53" s="263" t="s">
        <v>106</v>
      </c>
      <c r="J53" s="263" t="s">
        <v>106</v>
      </c>
      <c r="K53" s="263" t="s">
        <v>106</v>
      </c>
      <c r="L53" s="263" t="s">
        <v>106</v>
      </c>
      <c r="M53" s="263" t="s">
        <v>106</v>
      </c>
      <c r="N53" s="352"/>
      <c r="O53" s="352"/>
      <c r="P53" s="352"/>
      <c r="Q53" s="352"/>
      <c r="R53" s="352"/>
      <c r="S53" s="352"/>
      <c r="T53" s="122"/>
    </row>
    <row r="54" spans="1:20" s="3" customFormat="1" ht="33.75" customHeight="1" x14ac:dyDescent="0.25">
      <c r="A54" s="426" t="s">
        <v>286</v>
      </c>
      <c r="B54" s="427"/>
      <c r="C54" s="428"/>
      <c r="D54" s="344" t="s">
        <v>172</v>
      </c>
      <c r="E54" s="333">
        <f t="shared" si="16"/>
        <v>0</v>
      </c>
      <c r="F54" s="333">
        <f>SUM(I54,L54,O54)</f>
        <v>0</v>
      </c>
      <c r="G54" s="333">
        <f>SUM(J54,M54,P54)</f>
        <v>0</v>
      </c>
      <c r="H54" s="353"/>
      <c r="I54" s="353"/>
      <c r="J54" s="353"/>
      <c r="K54" s="353"/>
      <c r="L54" s="353"/>
      <c r="M54" s="353"/>
      <c r="N54" s="353"/>
      <c r="O54" s="353"/>
      <c r="P54" s="353"/>
      <c r="Q54" s="353"/>
      <c r="R54" s="353"/>
      <c r="S54" s="353"/>
      <c r="T54" s="130"/>
    </row>
    <row r="55" spans="1:20" s="2" customFormat="1" ht="15.75" x14ac:dyDescent="0.25">
      <c r="A55" s="354" t="s">
        <v>124</v>
      </c>
      <c r="B55" s="422" t="s">
        <v>209</v>
      </c>
      <c r="C55" s="423"/>
      <c r="D55" s="344" t="s">
        <v>173</v>
      </c>
      <c r="E55" s="333">
        <f t="shared" si="16"/>
        <v>0</v>
      </c>
      <c r="F55" s="260" t="s">
        <v>106</v>
      </c>
      <c r="G55" s="333">
        <f t="shared" ref="G55:G58" si="19">SUM(J55,M55,P55)</f>
        <v>0</v>
      </c>
      <c r="H55" s="355"/>
      <c r="I55" s="263" t="s">
        <v>106</v>
      </c>
      <c r="J55" s="355"/>
      <c r="K55" s="355"/>
      <c r="L55" s="263" t="s">
        <v>106</v>
      </c>
      <c r="M55" s="355"/>
      <c r="N55" s="263" t="s">
        <v>106</v>
      </c>
      <c r="O55" s="263" t="s">
        <v>106</v>
      </c>
      <c r="P55" s="263" t="s">
        <v>106</v>
      </c>
      <c r="Q55" s="263" t="s">
        <v>106</v>
      </c>
      <c r="R55" s="263" t="s">
        <v>106</v>
      </c>
      <c r="S55" s="263" t="s">
        <v>106</v>
      </c>
      <c r="T55" s="122"/>
    </row>
    <row r="56" spans="1:20" s="2" customFormat="1" ht="15.75" x14ac:dyDescent="0.25">
      <c r="A56" s="356"/>
      <c r="B56" s="422" t="s">
        <v>210</v>
      </c>
      <c r="C56" s="423"/>
      <c r="D56" s="344" t="s">
        <v>174</v>
      </c>
      <c r="E56" s="333">
        <f t="shared" si="16"/>
        <v>0</v>
      </c>
      <c r="F56" s="333">
        <f t="shared" ref="F56:F66" si="20">SUM(I56,L56,O56)</f>
        <v>0</v>
      </c>
      <c r="G56" s="333">
        <f t="shared" si="19"/>
        <v>0</v>
      </c>
      <c r="H56" s="355"/>
      <c r="I56" s="355"/>
      <c r="J56" s="355"/>
      <c r="K56" s="355"/>
      <c r="L56" s="355"/>
      <c r="M56" s="355"/>
      <c r="N56" s="263" t="s">
        <v>106</v>
      </c>
      <c r="O56" s="263" t="s">
        <v>106</v>
      </c>
      <c r="P56" s="263" t="s">
        <v>106</v>
      </c>
      <c r="Q56" s="263" t="s">
        <v>106</v>
      </c>
      <c r="R56" s="263" t="s">
        <v>106</v>
      </c>
      <c r="S56" s="263" t="s">
        <v>106</v>
      </c>
      <c r="T56" s="122"/>
    </row>
    <row r="57" spans="1:20" s="2" customFormat="1" ht="15.75" x14ac:dyDescent="0.25">
      <c r="A57" s="356"/>
      <c r="B57" s="422" t="s">
        <v>202</v>
      </c>
      <c r="C57" s="423"/>
      <c r="D57" s="344" t="s">
        <v>175</v>
      </c>
      <c r="E57" s="333">
        <f t="shared" si="16"/>
        <v>0</v>
      </c>
      <c r="F57" s="333">
        <f t="shared" si="20"/>
        <v>0</v>
      </c>
      <c r="G57" s="333">
        <f t="shared" si="19"/>
        <v>0</v>
      </c>
      <c r="H57" s="355"/>
      <c r="I57" s="355"/>
      <c r="J57" s="355"/>
      <c r="K57" s="355"/>
      <c r="L57" s="355"/>
      <c r="M57" s="355"/>
      <c r="N57" s="263" t="s">
        <v>106</v>
      </c>
      <c r="O57" s="263" t="s">
        <v>106</v>
      </c>
      <c r="P57" s="263" t="s">
        <v>106</v>
      </c>
      <c r="Q57" s="263" t="s">
        <v>106</v>
      </c>
      <c r="R57" s="263" t="s">
        <v>106</v>
      </c>
      <c r="S57" s="263" t="s">
        <v>106</v>
      </c>
      <c r="T57" s="122"/>
    </row>
    <row r="58" spans="1:20" s="2" customFormat="1" ht="45" customHeight="1" x14ac:dyDescent="0.25">
      <c r="A58" s="356"/>
      <c r="B58" s="424" t="s">
        <v>204</v>
      </c>
      <c r="C58" s="425"/>
      <c r="D58" s="344" t="s">
        <v>176</v>
      </c>
      <c r="E58" s="333">
        <f t="shared" si="16"/>
        <v>0</v>
      </c>
      <c r="F58" s="333">
        <f t="shared" si="20"/>
        <v>0</v>
      </c>
      <c r="G58" s="333">
        <f t="shared" si="19"/>
        <v>0</v>
      </c>
      <c r="H58" s="355"/>
      <c r="I58" s="355"/>
      <c r="J58" s="355"/>
      <c r="K58" s="355"/>
      <c r="L58" s="355"/>
      <c r="M58" s="355"/>
      <c r="N58" s="263" t="s">
        <v>106</v>
      </c>
      <c r="O58" s="263" t="s">
        <v>106</v>
      </c>
      <c r="P58" s="263" t="s">
        <v>106</v>
      </c>
      <c r="Q58" s="263" t="s">
        <v>106</v>
      </c>
      <c r="R58" s="263" t="s">
        <v>106</v>
      </c>
      <c r="S58" s="263" t="s">
        <v>106</v>
      </c>
      <c r="T58" s="122"/>
    </row>
    <row r="59" spans="1:20" s="2" customFormat="1" ht="15.75" x14ac:dyDescent="0.25">
      <c r="A59" s="356"/>
      <c r="B59" s="422" t="s">
        <v>203</v>
      </c>
      <c r="C59" s="423"/>
      <c r="D59" s="344" t="s">
        <v>177</v>
      </c>
      <c r="E59" s="333">
        <f t="shared" si="16"/>
        <v>0</v>
      </c>
      <c r="F59" s="333">
        <f t="shared" si="20"/>
        <v>0</v>
      </c>
      <c r="G59" s="260" t="s">
        <v>106</v>
      </c>
      <c r="H59" s="355"/>
      <c r="I59" s="355"/>
      <c r="J59" s="263" t="s">
        <v>106</v>
      </c>
      <c r="K59" s="355"/>
      <c r="L59" s="355"/>
      <c r="M59" s="263" t="s">
        <v>106</v>
      </c>
      <c r="N59" s="263" t="s">
        <v>106</v>
      </c>
      <c r="O59" s="263" t="s">
        <v>106</v>
      </c>
      <c r="P59" s="263" t="s">
        <v>106</v>
      </c>
      <c r="Q59" s="263" t="s">
        <v>106</v>
      </c>
      <c r="R59" s="263" t="s">
        <v>106</v>
      </c>
      <c r="S59" s="263" t="s">
        <v>106</v>
      </c>
      <c r="T59" s="122"/>
    </row>
    <row r="60" spans="1:20" s="2" customFormat="1" ht="15.75" x14ac:dyDescent="0.25">
      <c r="A60" s="356"/>
      <c r="B60" s="422" t="s">
        <v>205</v>
      </c>
      <c r="C60" s="423"/>
      <c r="D60" s="344" t="s">
        <v>178</v>
      </c>
      <c r="E60" s="333">
        <f t="shared" si="16"/>
        <v>0</v>
      </c>
      <c r="F60" s="333">
        <f t="shared" si="20"/>
        <v>0</v>
      </c>
      <c r="G60" s="333">
        <f t="shared" ref="G60:G63" si="21">SUM(J60,M60,P60)</f>
        <v>0</v>
      </c>
      <c r="H60" s="355"/>
      <c r="I60" s="355"/>
      <c r="J60" s="355"/>
      <c r="K60" s="355"/>
      <c r="L60" s="355"/>
      <c r="M60" s="355"/>
      <c r="N60" s="263" t="s">
        <v>106</v>
      </c>
      <c r="O60" s="263" t="s">
        <v>106</v>
      </c>
      <c r="P60" s="263" t="s">
        <v>106</v>
      </c>
      <c r="Q60" s="263" t="s">
        <v>106</v>
      </c>
      <c r="R60" s="263" t="s">
        <v>106</v>
      </c>
      <c r="S60" s="263" t="s">
        <v>106</v>
      </c>
      <c r="T60" s="122"/>
    </row>
    <row r="61" spans="1:20" s="2" customFormat="1" ht="15.75" x14ac:dyDescent="0.25">
      <c r="A61" s="356"/>
      <c r="B61" s="422" t="s">
        <v>208</v>
      </c>
      <c r="C61" s="423"/>
      <c r="D61" s="344" t="s">
        <v>179</v>
      </c>
      <c r="E61" s="333">
        <f t="shared" si="16"/>
        <v>0</v>
      </c>
      <c r="F61" s="333">
        <f t="shared" si="20"/>
        <v>0</v>
      </c>
      <c r="G61" s="333">
        <f t="shared" si="21"/>
        <v>0</v>
      </c>
      <c r="H61" s="355"/>
      <c r="I61" s="355"/>
      <c r="J61" s="355"/>
      <c r="K61" s="355"/>
      <c r="L61" s="355"/>
      <c r="M61" s="355"/>
      <c r="N61" s="263" t="s">
        <v>106</v>
      </c>
      <c r="O61" s="263" t="s">
        <v>106</v>
      </c>
      <c r="P61" s="263" t="s">
        <v>106</v>
      </c>
      <c r="Q61" s="263" t="s">
        <v>106</v>
      </c>
      <c r="R61" s="263" t="s">
        <v>106</v>
      </c>
      <c r="S61" s="263" t="s">
        <v>106</v>
      </c>
      <c r="T61" s="122"/>
    </row>
    <row r="62" spans="1:20" s="2" customFormat="1" ht="30" customHeight="1" x14ac:dyDescent="0.25">
      <c r="A62" s="356"/>
      <c r="B62" s="424" t="s">
        <v>206</v>
      </c>
      <c r="C62" s="425"/>
      <c r="D62" s="344" t="s">
        <v>212</v>
      </c>
      <c r="E62" s="333">
        <f t="shared" si="16"/>
        <v>0</v>
      </c>
      <c r="F62" s="333">
        <f t="shared" si="20"/>
        <v>0</v>
      </c>
      <c r="G62" s="333">
        <f t="shared" si="21"/>
        <v>0</v>
      </c>
      <c r="H62" s="355"/>
      <c r="I62" s="355"/>
      <c r="J62" s="355"/>
      <c r="K62" s="355"/>
      <c r="L62" s="355"/>
      <c r="M62" s="355"/>
      <c r="N62" s="263" t="s">
        <v>106</v>
      </c>
      <c r="O62" s="263" t="s">
        <v>106</v>
      </c>
      <c r="P62" s="263" t="s">
        <v>106</v>
      </c>
      <c r="Q62" s="263" t="s">
        <v>106</v>
      </c>
      <c r="R62" s="263" t="s">
        <v>106</v>
      </c>
      <c r="S62" s="263" t="s">
        <v>106</v>
      </c>
      <c r="T62" s="122"/>
    </row>
    <row r="63" spans="1:20" s="2" customFormat="1" ht="15.75" x14ac:dyDescent="0.25">
      <c r="A63" s="356"/>
      <c r="B63" s="422" t="s">
        <v>207</v>
      </c>
      <c r="C63" s="423"/>
      <c r="D63" s="344" t="s">
        <v>213</v>
      </c>
      <c r="E63" s="333">
        <f t="shared" si="16"/>
        <v>0</v>
      </c>
      <c r="F63" s="333">
        <f t="shared" si="20"/>
        <v>0</v>
      </c>
      <c r="G63" s="333">
        <f t="shared" si="21"/>
        <v>0</v>
      </c>
      <c r="H63" s="355"/>
      <c r="I63" s="355"/>
      <c r="J63" s="355"/>
      <c r="K63" s="355"/>
      <c r="L63" s="355"/>
      <c r="M63" s="355"/>
      <c r="N63" s="263" t="s">
        <v>106</v>
      </c>
      <c r="O63" s="263" t="s">
        <v>106</v>
      </c>
      <c r="P63" s="263" t="s">
        <v>106</v>
      </c>
      <c r="Q63" s="263" t="s">
        <v>106</v>
      </c>
      <c r="R63" s="263" t="s">
        <v>106</v>
      </c>
      <c r="S63" s="263" t="s">
        <v>106</v>
      </c>
      <c r="T63" s="122"/>
    </row>
    <row r="64" spans="1:20" s="2" customFormat="1" ht="15.75" x14ac:dyDescent="0.25">
      <c r="A64" s="356"/>
      <c r="B64" s="424" t="s">
        <v>211</v>
      </c>
      <c r="C64" s="425"/>
      <c r="D64" s="344" t="s">
        <v>218</v>
      </c>
      <c r="E64" s="333">
        <f t="shared" si="16"/>
        <v>0</v>
      </c>
      <c r="F64" s="333">
        <f t="shared" si="20"/>
        <v>0</v>
      </c>
      <c r="G64" s="333">
        <f>SUM(J64,M64,P64)</f>
        <v>0</v>
      </c>
      <c r="H64" s="355"/>
      <c r="I64" s="355"/>
      <c r="J64" s="355"/>
      <c r="K64" s="355"/>
      <c r="L64" s="355"/>
      <c r="M64" s="355"/>
      <c r="N64" s="263" t="s">
        <v>106</v>
      </c>
      <c r="O64" s="263" t="s">
        <v>106</v>
      </c>
      <c r="P64" s="263" t="s">
        <v>106</v>
      </c>
      <c r="Q64" s="263" t="s">
        <v>106</v>
      </c>
      <c r="R64" s="263" t="s">
        <v>106</v>
      </c>
      <c r="S64" s="263" t="s">
        <v>106</v>
      </c>
      <c r="T64" s="122"/>
    </row>
    <row r="65" spans="1:20" s="2" customFormat="1" ht="45" customHeight="1" x14ac:dyDescent="0.25">
      <c r="A65" s="426" t="s">
        <v>277</v>
      </c>
      <c r="B65" s="427"/>
      <c r="C65" s="428"/>
      <c r="D65" s="344" t="s">
        <v>218</v>
      </c>
      <c r="E65" s="333">
        <f t="shared" si="16"/>
        <v>0</v>
      </c>
      <c r="F65" s="333">
        <f t="shared" si="20"/>
        <v>0</v>
      </c>
      <c r="G65" s="333">
        <f t="shared" ref="G65:G66" si="22">SUM(J65,M65,P65)</f>
        <v>0</v>
      </c>
      <c r="H65" s="355"/>
      <c r="I65" s="355"/>
      <c r="J65" s="355"/>
      <c r="K65" s="355"/>
      <c r="L65" s="355"/>
      <c r="M65" s="355"/>
      <c r="N65" s="263" t="s">
        <v>106</v>
      </c>
      <c r="O65" s="263" t="s">
        <v>106</v>
      </c>
      <c r="P65" s="263" t="s">
        <v>106</v>
      </c>
      <c r="Q65" s="263" t="s">
        <v>106</v>
      </c>
      <c r="R65" s="263" t="s">
        <v>106</v>
      </c>
      <c r="S65" s="263" t="s">
        <v>106</v>
      </c>
      <c r="T65" s="122"/>
    </row>
    <row r="66" spans="1:20" s="2" customFormat="1" ht="48" customHeight="1" x14ac:dyDescent="0.25">
      <c r="A66" s="426" t="s">
        <v>188</v>
      </c>
      <c r="B66" s="427"/>
      <c r="C66" s="428"/>
      <c r="D66" s="344" t="s">
        <v>219</v>
      </c>
      <c r="E66" s="333">
        <f t="shared" si="16"/>
        <v>0</v>
      </c>
      <c r="F66" s="333">
        <f t="shared" si="20"/>
        <v>0</v>
      </c>
      <c r="G66" s="333">
        <f t="shared" si="22"/>
        <v>0</v>
      </c>
      <c r="H66" s="355"/>
      <c r="I66" s="355"/>
      <c r="J66" s="355"/>
      <c r="K66" s="355"/>
      <c r="L66" s="355"/>
      <c r="M66" s="355"/>
      <c r="N66" s="355"/>
      <c r="O66" s="355"/>
      <c r="P66" s="355"/>
      <c r="Q66" s="355"/>
      <c r="R66" s="355"/>
      <c r="S66" s="355"/>
      <c r="T66" s="122"/>
    </row>
    <row r="67" spans="1:20" s="88" customFormat="1" ht="30" customHeight="1" x14ac:dyDescent="0.25">
      <c r="A67" s="348" t="s">
        <v>181</v>
      </c>
      <c r="B67" s="349"/>
      <c r="C67" s="350"/>
      <c r="D67" s="343">
        <v>3200</v>
      </c>
      <c r="E67" s="500">
        <f>SUM(E68:E70)</f>
        <v>1200</v>
      </c>
      <c r="F67" s="500">
        <f t="shared" ref="F67:I67" si="23">SUM(F68:F70)</f>
        <v>70</v>
      </c>
      <c r="G67" s="500">
        <f t="shared" si="23"/>
        <v>0</v>
      </c>
      <c r="H67" s="500">
        <f t="shared" si="23"/>
        <v>1200</v>
      </c>
      <c r="I67" s="500">
        <f t="shared" si="23"/>
        <v>70</v>
      </c>
      <c r="J67" s="339">
        <f>SUM(J68:J70)</f>
        <v>0</v>
      </c>
      <c r="K67" s="339">
        <f>SUM(K68:K70)</f>
        <v>0</v>
      </c>
      <c r="L67" s="339">
        <f>SUM(L68:L70)</f>
        <v>0</v>
      </c>
      <c r="M67" s="339">
        <f>SUM(M68:M70)</f>
        <v>0</v>
      </c>
      <c r="N67" s="339">
        <f>SUM(N68:N70)</f>
        <v>0</v>
      </c>
      <c r="O67" s="339">
        <f>SUM(O68:O70)</f>
        <v>0</v>
      </c>
      <c r="P67" s="339">
        <f>SUM(P68:P70)</f>
        <v>0</v>
      </c>
      <c r="Q67" s="339">
        <f>SUM(Q68:Q70)</f>
        <v>0</v>
      </c>
      <c r="R67" s="339">
        <f>SUM(R68:R70)</f>
        <v>0</v>
      </c>
      <c r="S67" s="339">
        <f>SUM(S68:S70)</f>
        <v>0</v>
      </c>
      <c r="T67" s="129"/>
    </row>
    <row r="68" spans="1:20" ht="18.75" customHeight="1" x14ac:dyDescent="0.3">
      <c r="A68" s="279"/>
      <c r="B68" s="180">
        <v>1</v>
      </c>
      <c r="C68" s="499" t="s">
        <v>353</v>
      </c>
      <c r="D68" s="280">
        <v>4890</v>
      </c>
      <c r="E68" s="261">
        <v>960</v>
      </c>
      <c r="F68" s="261">
        <v>69</v>
      </c>
      <c r="G68" s="261"/>
      <c r="H68" s="180">
        <v>960</v>
      </c>
      <c r="I68" s="180">
        <v>69</v>
      </c>
      <c r="J68" s="357"/>
      <c r="K68" s="357"/>
      <c r="L68" s="357"/>
      <c r="M68" s="357"/>
      <c r="N68" s="358"/>
      <c r="O68" s="358"/>
      <c r="P68" s="358"/>
      <c r="Q68" s="358"/>
      <c r="R68" s="359"/>
      <c r="S68" s="359"/>
    </row>
    <row r="69" spans="1:20" x14ac:dyDescent="0.3">
      <c r="A69" s="279"/>
      <c r="B69" s="180">
        <v>2</v>
      </c>
      <c r="C69" s="499" t="s">
        <v>327</v>
      </c>
      <c r="D69" s="280">
        <v>5102</v>
      </c>
      <c r="E69" s="261">
        <v>96</v>
      </c>
      <c r="F69" s="261"/>
      <c r="G69" s="261"/>
      <c r="H69" s="180">
        <v>96</v>
      </c>
      <c r="I69" s="180"/>
      <c r="J69" s="357"/>
      <c r="K69" s="357"/>
      <c r="L69" s="357"/>
      <c r="M69" s="357"/>
      <c r="N69" s="358"/>
      <c r="O69" s="358"/>
      <c r="P69" s="358"/>
      <c r="Q69" s="358"/>
      <c r="R69" s="359"/>
      <c r="S69" s="359"/>
    </row>
    <row r="70" spans="1:20" ht="31.5" x14ac:dyDescent="0.3">
      <c r="A70" s="279"/>
      <c r="B70" s="180">
        <v>3</v>
      </c>
      <c r="C70" s="283" t="s">
        <v>354</v>
      </c>
      <c r="D70" s="280">
        <v>5103</v>
      </c>
      <c r="E70" s="261">
        <v>144</v>
      </c>
      <c r="F70" s="261">
        <v>1</v>
      </c>
      <c r="G70" s="261"/>
      <c r="H70" s="180">
        <v>144</v>
      </c>
      <c r="I70" s="180">
        <v>1</v>
      </c>
      <c r="J70" s="357"/>
      <c r="K70" s="357"/>
      <c r="L70" s="357"/>
      <c r="M70" s="357"/>
      <c r="N70" s="358"/>
      <c r="O70" s="358"/>
      <c r="P70" s="358"/>
      <c r="Q70" s="358"/>
      <c r="R70" s="359"/>
      <c r="S70" s="359"/>
    </row>
    <row r="71" spans="1:20" x14ac:dyDescent="0.3">
      <c r="E71" s="89"/>
      <c r="F71" s="89"/>
      <c r="G71" s="89"/>
      <c r="H71" s="89"/>
      <c r="I71" s="89"/>
      <c r="J71" s="89"/>
      <c r="K71" s="89"/>
      <c r="L71" s="89"/>
      <c r="M71" s="89"/>
      <c r="N71" s="89"/>
      <c r="O71" s="89"/>
      <c r="P71" s="89"/>
      <c r="Q71" s="89"/>
      <c r="R71" s="89"/>
      <c r="S71" s="89"/>
    </row>
    <row r="72" spans="1:20" x14ac:dyDescent="0.3">
      <c r="A72" s="76"/>
      <c r="B72" s="15"/>
      <c r="D72" s="1"/>
      <c r="M72" s="361" t="s">
        <v>303</v>
      </c>
    </row>
    <row r="73" spans="1:20" ht="15" customHeight="1" x14ac:dyDescent="0.3">
      <c r="A73" s="90"/>
      <c r="B73" s="66"/>
      <c r="C73" s="454" t="s">
        <v>2</v>
      </c>
      <c r="D73" s="454"/>
      <c r="E73" s="454"/>
      <c r="F73" s="91"/>
      <c r="G73" s="91"/>
      <c r="H73" s="91"/>
      <c r="I73" s="91"/>
      <c r="J73" s="91"/>
      <c r="K73" s="91"/>
      <c r="L73" s="91"/>
      <c r="M73" s="91"/>
      <c r="N73" s="91"/>
      <c r="O73" s="455" t="s">
        <v>302</v>
      </c>
      <c r="P73" s="455"/>
      <c r="Q73" s="455"/>
      <c r="R73" s="455"/>
      <c r="S73" s="91"/>
    </row>
    <row r="74" spans="1:20" ht="15" customHeight="1" x14ac:dyDescent="0.3">
      <c r="A74" s="90"/>
      <c r="B74" s="66"/>
      <c r="C74" s="362"/>
      <c r="D74" s="362"/>
      <c r="E74" s="362"/>
      <c r="F74" s="91"/>
      <c r="G74" s="91"/>
      <c r="H74" s="91"/>
      <c r="I74" s="91"/>
      <c r="J74" s="91"/>
      <c r="K74" s="91"/>
      <c r="L74" s="91"/>
      <c r="M74" s="91"/>
      <c r="N74" s="91"/>
      <c r="O74" s="158"/>
      <c r="P74" s="158"/>
      <c r="Q74" s="158"/>
      <c r="R74" s="158"/>
      <c r="S74" s="91"/>
    </row>
    <row r="75" spans="1:20" ht="15" customHeight="1" x14ac:dyDescent="0.3">
      <c r="A75" s="90"/>
      <c r="B75" s="66"/>
      <c r="C75" s="362"/>
      <c r="D75" s="362"/>
      <c r="E75" s="362"/>
      <c r="F75" s="91"/>
      <c r="G75" s="91"/>
      <c r="H75" s="91"/>
      <c r="I75" s="91"/>
      <c r="J75" s="91"/>
      <c r="K75" s="91"/>
      <c r="L75" s="91"/>
      <c r="M75" s="91"/>
      <c r="N75" s="91"/>
      <c r="O75" s="158"/>
      <c r="P75" s="158"/>
      <c r="Q75" s="158"/>
      <c r="R75" s="158"/>
      <c r="S75" s="91"/>
    </row>
    <row r="76" spans="1:20" ht="33" customHeight="1" x14ac:dyDescent="0.3">
      <c r="A76" s="90"/>
      <c r="B76" s="66"/>
      <c r="C76" s="362"/>
      <c r="D76" s="362"/>
      <c r="E76" s="362"/>
      <c r="F76" s="91"/>
      <c r="G76" s="91"/>
      <c r="H76" s="91"/>
      <c r="I76" s="91"/>
      <c r="J76" s="91"/>
      <c r="K76" s="91"/>
      <c r="L76" s="91"/>
      <c r="M76" s="91"/>
      <c r="N76" s="91"/>
      <c r="O76" s="158"/>
      <c r="P76" s="158"/>
      <c r="Q76" s="158"/>
      <c r="R76" s="158"/>
      <c r="S76" s="91"/>
    </row>
    <row r="77" spans="1:20" x14ac:dyDescent="0.3">
      <c r="A77" s="90"/>
      <c r="B77" s="66"/>
      <c r="C77" s="362"/>
      <c r="D77" s="362"/>
      <c r="E77" s="362"/>
      <c r="F77" s="91"/>
      <c r="G77" s="91"/>
      <c r="H77" s="91"/>
      <c r="I77" s="91"/>
      <c r="J77" s="91"/>
      <c r="K77" s="91"/>
      <c r="L77" s="91"/>
      <c r="M77" s="91"/>
      <c r="N77" s="91"/>
      <c r="O77" s="158"/>
      <c r="P77" s="158"/>
      <c r="Q77" s="158"/>
      <c r="R77" s="158"/>
      <c r="S77" s="91"/>
    </row>
    <row r="78" spans="1:20" s="2" customFormat="1" x14ac:dyDescent="0.25">
      <c r="A78" s="92"/>
      <c r="B78" s="66"/>
      <c r="C78" s="77"/>
      <c r="D78" s="78"/>
      <c r="E78" s="91"/>
      <c r="F78" s="91"/>
      <c r="G78" s="91"/>
      <c r="H78" s="91"/>
      <c r="I78" s="91"/>
      <c r="J78" s="91"/>
      <c r="K78" s="91"/>
      <c r="L78" s="91"/>
      <c r="M78" s="91"/>
      <c r="N78" s="91"/>
      <c r="O78" s="91"/>
      <c r="P78" s="91"/>
      <c r="Q78" s="91"/>
      <c r="R78" s="91"/>
      <c r="S78" s="91"/>
      <c r="T78" s="120"/>
    </row>
    <row r="79" spans="1:20" s="2" customFormat="1" x14ac:dyDescent="0.3">
      <c r="A79" s="1"/>
      <c r="B79" s="1"/>
      <c r="C79" s="1"/>
      <c r="D79" s="75"/>
      <c r="E79" s="89"/>
      <c r="F79" s="89"/>
      <c r="G79" s="89"/>
      <c r="H79" s="89"/>
      <c r="I79" s="89"/>
      <c r="J79" s="89"/>
      <c r="K79" s="89"/>
      <c r="L79" s="89"/>
      <c r="M79" s="89"/>
      <c r="N79" s="89"/>
      <c r="O79" s="89"/>
      <c r="P79" s="89"/>
      <c r="Q79" s="89"/>
      <c r="R79" s="89"/>
      <c r="S79" s="89"/>
      <c r="T79" s="120"/>
    </row>
    <row r="80" spans="1:20" s="2" customFormat="1" x14ac:dyDescent="0.3">
      <c r="A80" s="1"/>
      <c r="B80" s="1"/>
      <c r="C80" s="1"/>
      <c r="D80" s="75"/>
      <c r="E80" s="89"/>
      <c r="F80" s="89"/>
      <c r="G80" s="89"/>
      <c r="H80" s="89"/>
      <c r="I80" s="89"/>
      <c r="J80" s="89"/>
      <c r="K80" s="89"/>
      <c r="L80" s="89"/>
      <c r="M80" s="89"/>
      <c r="N80" s="89"/>
      <c r="O80" s="89"/>
      <c r="P80" s="89"/>
      <c r="Q80" s="89"/>
      <c r="R80" s="89"/>
      <c r="S80" s="89"/>
      <c r="T80" s="120"/>
    </row>
    <row r="81" spans="1:20" s="2" customFormat="1" x14ac:dyDescent="0.3">
      <c r="A81" s="1"/>
      <c r="B81" s="1"/>
      <c r="C81" s="1"/>
      <c r="D81" s="75"/>
      <c r="E81" s="89"/>
      <c r="F81" s="89"/>
      <c r="G81" s="89"/>
      <c r="H81" s="89"/>
      <c r="I81" s="89"/>
      <c r="J81" s="89"/>
      <c r="K81" s="89"/>
      <c r="L81" s="89"/>
      <c r="M81" s="89"/>
      <c r="N81" s="89"/>
      <c r="O81" s="89"/>
      <c r="P81" s="89"/>
      <c r="Q81" s="89"/>
      <c r="R81" s="89"/>
      <c r="S81" s="89"/>
      <c r="T81" s="120"/>
    </row>
  </sheetData>
  <sheetProtection insertRows="0" autoFilter="0" pivotTables="0"/>
  <mergeCells count="61">
    <mergeCell ref="C73:E73"/>
    <mergeCell ref="O73:R73"/>
    <mergeCell ref="A10:S10"/>
    <mergeCell ref="B31:C31"/>
    <mergeCell ref="B32:C32"/>
    <mergeCell ref="B39:C39"/>
    <mergeCell ref="B33:C33"/>
    <mergeCell ref="A24:C24"/>
    <mergeCell ref="A25:C25"/>
    <mergeCell ref="A26:C26"/>
    <mergeCell ref="H14:S14"/>
    <mergeCell ref="Q16:Q17"/>
    <mergeCell ref="R16:S16"/>
    <mergeCell ref="K15:M15"/>
    <mergeCell ref="K16:K17"/>
    <mergeCell ref="L16:M16"/>
    <mergeCell ref="A12:S12"/>
    <mergeCell ref="A11:S11"/>
    <mergeCell ref="F15:F17"/>
    <mergeCell ref="G15:G17"/>
    <mergeCell ref="H15:J15"/>
    <mergeCell ref="N15:P15"/>
    <mergeCell ref="A14:C17"/>
    <mergeCell ref="D14:D17"/>
    <mergeCell ref="E14:E17"/>
    <mergeCell ref="F14:G14"/>
    <mergeCell ref="Q15:S15"/>
    <mergeCell ref="H16:H17"/>
    <mergeCell ref="I16:J16"/>
    <mergeCell ref="N16:N17"/>
    <mergeCell ref="O16:P16"/>
    <mergeCell ref="A18:C18"/>
    <mergeCell ref="A27:C27"/>
    <mergeCell ref="A28:C28"/>
    <mergeCell ref="A29:C29"/>
    <mergeCell ref="A40:C40"/>
    <mergeCell ref="A41:C41"/>
    <mergeCell ref="A54:C54"/>
    <mergeCell ref="B55:C55"/>
    <mergeCell ref="B56:C56"/>
    <mergeCell ref="B30:C30"/>
    <mergeCell ref="B36:C36"/>
    <mergeCell ref="B34:C34"/>
    <mergeCell ref="B35:C35"/>
    <mergeCell ref="B37:C37"/>
    <mergeCell ref="B38:C38"/>
    <mergeCell ref="A51:C51"/>
    <mergeCell ref="A49:C49"/>
    <mergeCell ref="A50:C50"/>
    <mergeCell ref="B64:C64"/>
    <mergeCell ref="A65:C65"/>
    <mergeCell ref="A66:C66"/>
    <mergeCell ref="B61:C61"/>
    <mergeCell ref="B62:C62"/>
    <mergeCell ref="B63:C63"/>
    <mergeCell ref="B57:C57"/>
    <mergeCell ref="B58:C58"/>
    <mergeCell ref="B59:C59"/>
    <mergeCell ref="B60:C60"/>
    <mergeCell ref="A52:C52"/>
    <mergeCell ref="A53:C53"/>
  </mergeCells>
  <dataValidations count="2">
    <dataValidation type="whole" allowBlank="1" showInputMessage="1" showErrorMessage="1" errorTitle="Lỗi" error="Chỉ được nhập số!" promptTitle="Nhập sô!" prompt="Nhập số liệu" sqref="H68:M70 H43:M45">
      <formula1>0</formula1>
      <formula2>9999999</formula2>
    </dataValidation>
    <dataValidation allowBlank="1" errorTitle="Lỗi" error="Chỉ được nhập số!" promptTitle="Nhập sô!" prompt="Nhập số liệu" sqref="E19:S70"/>
  </dataValidations>
  <printOptions horizontalCentered="1"/>
  <pageMargins left="0.38" right="0.25" top="0.28999999999999998" bottom="0.3" header="0.25" footer="0.17"/>
  <pageSetup paperSize="9" scale="76"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16" zoomScale="80" zoomScaleNormal="80" workbookViewId="0">
      <selection activeCell="A11" sqref="A11:V11"/>
    </sheetView>
  </sheetViews>
  <sheetFormatPr defaultRowHeight="18.75" x14ac:dyDescent="0.3"/>
  <cols>
    <col min="1" max="1" width="1.88671875" style="1" customWidth="1"/>
    <col min="2" max="2" width="19.6640625" style="1" customWidth="1"/>
    <col min="3" max="3" width="5.5546875" style="1" customWidth="1"/>
    <col min="4" max="4" width="8.77734375" style="75" customWidth="1"/>
    <col min="5" max="5" width="6.77734375" style="75" customWidth="1"/>
    <col min="6" max="6" width="6.77734375" style="1" customWidth="1"/>
    <col min="7" max="7" width="8.77734375" style="1" customWidth="1"/>
    <col min="8" max="22" width="6.77734375" style="1" customWidth="1"/>
    <col min="23" max="28" width="3.21875" style="1" customWidth="1"/>
    <col min="29" max="29" width="4.33203125" style="1" bestFit="1" customWidth="1"/>
    <col min="30" max="39" width="3.21875" style="1" customWidth="1"/>
    <col min="40" max="16384" width="8.88671875" style="1"/>
  </cols>
  <sheetData>
    <row r="1" spans="1:29" x14ac:dyDescent="0.3">
      <c r="V1" s="93" t="s">
        <v>280</v>
      </c>
    </row>
    <row r="2" spans="1:29" s="86" customFormat="1" x14ac:dyDescent="0.3">
      <c r="A2" s="60"/>
      <c r="B2" s="131" t="s">
        <v>50</v>
      </c>
      <c r="C2" s="10"/>
      <c r="D2" s="10"/>
      <c r="E2" s="11"/>
      <c r="F2" s="11"/>
      <c r="G2" s="70"/>
      <c r="H2" s="70"/>
      <c r="I2" s="70"/>
      <c r="J2" s="70"/>
      <c r="K2" s="70"/>
      <c r="L2" s="13"/>
      <c r="M2" s="13"/>
      <c r="N2" s="13"/>
      <c r="O2" s="13"/>
      <c r="P2" s="13"/>
      <c r="Q2" s="15"/>
      <c r="R2" s="13"/>
      <c r="S2" s="13"/>
      <c r="U2" s="59"/>
      <c r="AC2" s="94"/>
    </row>
    <row r="3" spans="1:29" s="86" customFormat="1" ht="15.75" x14ac:dyDescent="0.2">
      <c r="A3" s="60"/>
      <c r="B3" s="131" t="s">
        <v>15</v>
      </c>
      <c r="C3" s="16"/>
      <c r="D3" s="16"/>
      <c r="E3" s="70"/>
      <c r="F3" s="70"/>
      <c r="G3" s="70"/>
      <c r="H3" s="70"/>
      <c r="I3" s="70"/>
      <c r="J3" s="70"/>
      <c r="K3" s="70"/>
      <c r="L3" s="13"/>
      <c r="M3" s="13"/>
      <c r="N3" s="13"/>
      <c r="O3" s="13"/>
      <c r="P3" s="13"/>
      <c r="Q3" s="93"/>
      <c r="R3" s="13"/>
      <c r="S3" s="13"/>
      <c r="T3" s="93"/>
      <c r="U3" s="59"/>
      <c r="V3" s="60"/>
    </row>
    <row r="4" spans="1:29" s="96" customFormat="1" ht="15.75" x14ac:dyDescent="0.2">
      <c r="A4" s="95"/>
      <c r="B4" s="132" t="s">
        <v>49</v>
      </c>
      <c r="C4" s="20"/>
      <c r="D4" s="21"/>
      <c r="E4" s="22"/>
      <c r="F4" s="22"/>
      <c r="G4" s="22"/>
      <c r="H4" s="70"/>
      <c r="I4" s="70"/>
      <c r="J4" s="70"/>
      <c r="K4" s="70"/>
      <c r="L4" s="70"/>
      <c r="M4" s="70"/>
      <c r="N4" s="70"/>
      <c r="O4" s="70"/>
      <c r="P4" s="70"/>
      <c r="Q4" s="70"/>
      <c r="R4" s="13"/>
      <c r="S4" s="13"/>
      <c r="T4" s="93"/>
      <c r="U4" s="59"/>
      <c r="V4" s="60"/>
    </row>
    <row r="5" spans="1:29" s="96" customFormat="1" x14ac:dyDescent="0.3">
      <c r="A5" s="95"/>
      <c r="B5" s="131" t="s">
        <v>48</v>
      </c>
      <c r="C5" s="16"/>
      <c r="D5" s="26" t="s">
        <v>86</v>
      </c>
      <c r="E5" s="97"/>
      <c r="F5" s="24"/>
      <c r="G5" s="27"/>
      <c r="H5" s="22"/>
      <c r="I5" s="22"/>
      <c r="J5" s="22"/>
      <c r="K5" s="22"/>
      <c r="L5" s="22"/>
      <c r="M5" s="22"/>
      <c r="N5" s="22"/>
      <c r="O5" s="22"/>
      <c r="P5" s="22"/>
      <c r="Q5" s="22"/>
      <c r="R5" s="13"/>
      <c r="S5" s="13"/>
      <c r="T5" s="93"/>
      <c r="U5" s="59"/>
      <c r="V5" s="60"/>
    </row>
    <row r="6" spans="1:29" s="86" customFormat="1" ht="15.75" x14ac:dyDescent="0.25">
      <c r="A6" s="60"/>
      <c r="B6" s="131" t="s">
        <v>16</v>
      </c>
      <c r="C6" s="16"/>
      <c r="D6" s="26" t="s">
        <v>87</v>
      </c>
      <c r="E6" s="18"/>
      <c r="F6" s="24"/>
      <c r="G6" s="27"/>
      <c r="H6" s="18"/>
      <c r="I6" s="93"/>
      <c r="J6" s="18"/>
      <c r="K6" s="18"/>
      <c r="L6" s="18"/>
      <c r="M6" s="18"/>
      <c r="N6" s="18"/>
      <c r="O6" s="18"/>
      <c r="P6" s="18"/>
      <c r="Q6" s="18"/>
      <c r="R6" s="13"/>
      <c r="S6" s="13"/>
      <c r="T6" s="93"/>
      <c r="U6" s="59"/>
      <c r="V6" s="60"/>
    </row>
    <row r="7" spans="1:29" s="86" customFormat="1" ht="15.75" x14ac:dyDescent="0.25">
      <c r="A7" s="60"/>
      <c r="B7" s="131"/>
      <c r="C7" s="16"/>
      <c r="D7" s="28" t="s">
        <v>295</v>
      </c>
      <c r="E7" s="18"/>
      <c r="F7" s="60"/>
      <c r="G7" s="113"/>
      <c r="H7" s="115" t="s">
        <v>293</v>
      </c>
      <c r="I7" s="29" t="s">
        <v>201</v>
      </c>
      <c r="J7" s="18"/>
      <c r="K7" s="18"/>
      <c r="L7" s="18"/>
      <c r="M7" s="18"/>
      <c r="N7" s="18"/>
      <c r="O7" s="18"/>
      <c r="P7" s="18"/>
      <c r="Q7" s="18"/>
      <c r="R7" s="13"/>
      <c r="S7" s="13"/>
      <c r="T7" s="93"/>
      <c r="U7" s="59"/>
      <c r="V7" s="60"/>
    </row>
    <row r="8" spans="1:29" x14ac:dyDescent="0.3">
      <c r="A8" s="15"/>
      <c r="B8" s="131" t="s">
        <v>85</v>
      </c>
      <c r="C8" s="16"/>
      <c r="D8" s="26" t="s">
        <v>88</v>
      </c>
      <c r="E8" s="18"/>
      <c r="F8" s="24"/>
      <c r="G8" s="27"/>
      <c r="H8" s="18"/>
      <c r="I8" s="93"/>
      <c r="J8" s="18"/>
      <c r="K8" s="18"/>
      <c r="L8" s="18"/>
      <c r="M8" s="18"/>
      <c r="N8" s="18"/>
      <c r="O8" s="18"/>
      <c r="P8" s="18"/>
      <c r="Q8" s="18"/>
      <c r="R8" s="13"/>
      <c r="S8" s="13"/>
      <c r="T8" s="93"/>
      <c r="U8" s="59"/>
      <c r="V8" s="60"/>
    </row>
    <row r="9" spans="1:29" x14ac:dyDescent="0.3">
      <c r="A9" s="9"/>
      <c r="B9" s="16"/>
      <c r="C9" s="26"/>
      <c r="D9" s="18"/>
      <c r="E9" s="24"/>
      <c r="F9" s="27"/>
      <c r="G9" s="93"/>
      <c r="H9" s="18"/>
      <c r="I9" s="18"/>
      <c r="J9" s="18"/>
      <c r="K9" s="18"/>
      <c r="L9" s="18"/>
      <c r="M9" s="18"/>
      <c r="N9" s="18"/>
      <c r="O9" s="18"/>
      <c r="P9" s="18"/>
      <c r="Q9" s="18"/>
      <c r="R9" s="13"/>
      <c r="S9" s="13"/>
      <c r="T9" s="93"/>
      <c r="U9" s="59"/>
      <c r="V9" s="60"/>
    </row>
    <row r="10" spans="1:29" x14ac:dyDescent="0.3">
      <c r="A10" s="468" t="s">
        <v>145</v>
      </c>
      <c r="B10" s="468"/>
      <c r="C10" s="468"/>
      <c r="D10" s="468"/>
      <c r="E10" s="468"/>
      <c r="F10" s="468"/>
      <c r="G10" s="468"/>
      <c r="H10" s="468"/>
      <c r="I10" s="468"/>
      <c r="J10" s="468"/>
      <c r="K10" s="468"/>
      <c r="L10" s="468"/>
      <c r="M10" s="468"/>
      <c r="N10" s="468"/>
      <c r="O10" s="468"/>
      <c r="P10" s="468"/>
      <c r="Q10" s="468"/>
      <c r="R10" s="468"/>
      <c r="S10" s="468"/>
      <c r="T10" s="468"/>
      <c r="U10" s="468"/>
      <c r="V10" s="468"/>
    </row>
    <row r="11" spans="1:29" x14ac:dyDescent="0.3">
      <c r="A11" s="467" t="s">
        <v>282</v>
      </c>
      <c r="B11" s="467"/>
      <c r="C11" s="467"/>
      <c r="D11" s="467"/>
      <c r="E11" s="467"/>
      <c r="F11" s="467"/>
      <c r="G11" s="467"/>
      <c r="H11" s="467"/>
      <c r="I11" s="467"/>
      <c r="J11" s="467"/>
      <c r="K11" s="467"/>
      <c r="L11" s="467"/>
      <c r="M11" s="467"/>
      <c r="N11" s="467"/>
      <c r="O11" s="467"/>
      <c r="P11" s="467"/>
      <c r="Q11" s="467"/>
      <c r="R11" s="467"/>
      <c r="S11" s="467"/>
      <c r="T11" s="467"/>
      <c r="U11" s="467"/>
      <c r="V11" s="467"/>
    </row>
    <row r="12" spans="1:29" x14ac:dyDescent="0.3">
      <c r="A12" s="98"/>
      <c r="B12" s="98"/>
      <c r="C12" s="98"/>
      <c r="D12" s="98"/>
      <c r="E12" s="98"/>
      <c r="F12" s="98"/>
      <c r="G12" s="98"/>
      <c r="H12" s="98"/>
      <c r="I12" s="98"/>
      <c r="J12" s="98"/>
      <c r="K12" s="98"/>
      <c r="L12" s="98"/>
      <c r="M12" s="98"/>
      <c r="N12" s="98"/>
      <c r="O12" s="98"/>
      <c r="P12" s="98"/>
      <c r="Q12" s="98"/>
      <c r="R12" s="98"/>
      <c r="S12" s="98"/>
      <c r="T12" s="98"/>
      <c r="U12" s="98"/>
      <c r="V12" s="98"/>
    </row>
    <row r="13" spans="1:29" x14ac:dyDescent="0.3">
      <c r="A13" s="31"/>
      <c r="B13" s="31"/>
      <c r="C13" s="31"/>
      <c r="D13" s="32"/>
      <c r="E13" s="32"/>
      <c r="F13" s="15"/>
      <c r="G13" s="15"/>
      <c r="H13" s="15"/>
      <c r="I13" s="15"/>
      <c r="J13" s="15"/>
      <c r="K13" s="15"/>
      <c r="L13" s="15"/>
      <c r="M13" s="15"/>
      <c r="N13" s="99"/>
      <c r="O13" s="99"/>
      <c r="P13" s="99"/>
      <c r="Q13" s="99"/>
      <c r="R13" s="99"/>
      <c r="S13" s="99"/>
      <c r="T13" s="99"/>
      <c r="U13" s="99"/>
      <c r="V13" s="58" t="s">
        <v>6</v>
      </c>
    </row>
    <row r="14" spans="1:29" x14ac:dyDescent="0.3">
      <c r="A14" s="470"/>
      <c r="B14" s="471"/>
      <c r="C14" s="469" t="s">
        <v>18</v>
      </c>
      <c r="D14" s="482" t="s">
        <v>144</v>
      </c>
      <c r="E14" s="483"/>
      <c r="F14" s="483"/>
      <c r="G14" s="483"/>
      <c r="H14" s="483"/>
      <c r="I14" s="483"/>
      <c r="J14" s="483"/>
      <c r="K14" s="483"/>
      <c r="L14" s="483"/>
      <c r="M14" s="484"/>
      <c r="N14" s="462" t="s">
        <v>136</v>
      </c>
      <c r="O14" s="462"/>
      <c r="P14" s="462"/>
      <c r="Q14" s="462"/>
      <c r="R14" s="462"/>
      <c r="S14" s="462"/>
      <c r="T14" s="462"/>
      <c r="U14" s="462"/>
      <c r="V14" s="461" t="s">
        <v>149</v>
      </c>
    </row>
    <row r="15" spans="1:29" x14ac:dyDescent="0.3">
      <c r="A15" s="472"/>
      <c r="B15" s="473"/>
      <c r="C15" s="469"/>
      <c r="D15" s="479" t="s">
        <v>19</v>
      </c>
      <c r="E15" s="479" t="s">
        <v>146</v>
      </c>
      <c r="F15" s="476" t="s">
        <v>128</v>
      </c>
      <c r="G15" s="477"/>
      <c r="H15" s="477"/>
      <c r="I15" s="477"/>
      <c r="J15" s="477"/>
      <c r="K15" s="477"/>
      <c r="L15" s="477"/>
      <c r="M15" s="478"/>
      <c r="N15" s="460" t="s">
        <v>155</v>
      </c>
      <c r="O15" s="460" t="s">
        <v>137</v>
      </c>
      <c r="P15" s="491" t="s">
        <v>8</v>
      </c>
      <c r="Q15" s="491"/>
      <c r="R15" s="491"/>
      <c r="S15" s="491"/>
      <c r="T15" s="459" t="s">
        <v>154</v>
      </c>
      <c r="U15" s="459" t="s">
        <v>298</v>
      </c>
      <c r="V15" s="461"/>
    </row>
    <row r="16" spans="1:29" x14ac:dyDescent="0.3">
      <c r="A16" s="472"/>
      <c r="B16" s="473"/>
      <c r="C16" s="469"/>
      <c r="D16" s="480"/>
      <c r="E16" s="480"/>
      <c r="F16" s="485" t="s">
        <v>147</v>
      </c>
      <c r="G16" s="488" t="s">
        <v>148</v>
      </c>
      <c r="H16" s="489"/>
      <c r="I16" s="489"/>
      <c r="J16" s="489"/>
      <c r="K16" s="490"/>
      <c r="L16" s="486" t="s">
        <v>290</v>
      </c>
      <c r="M16" s="486" t="s">
        <v>291</v>
      </c>
      <c r="N16" s="460"/>
      <c r="O16" s="460"/>
      <c r="P16" s="463" t="s">
        <v>151</v>
      </c>
      <c r="Q16" s="463" t="s">
        <v>152</v>
      </c>
      <c r="R16" s="463" t="s">
        <v>153</v>
      </c>
      <c r="S16" s="463" t="s">
        <v>139</v>
      </c>
      <c r="T16" s="459"/>
      <c r="U16" s="459"/>
      <c r="V16" s="461"/>
    </row>
    <row r="17" spans="1:23" ht="69.95" customHeight="1" x14ac:dyDescent="0.3">
      <c r="A17" s="474"/>
      <c r="B17" s="475"/>
      <c r="C17" s="469"/>
      <c r="D17" s="481"/>
      <c r="E17" s="481"/>
      <c r="F17" s="485"/>
      <c r="G17" s="133" t="s">
        <v>129</v>
      </c>
      <c r="H17" s="100" t="s">
        <v>130</v>
      </c>
      <c r="I17" s="100" t="s">
        <v>200</v>
      </c>
      <c r="J17" s="100" t="s">
        <v>132</v>
      </c>
      <c r="K17" s="100" t="s">
        <v>131</v>
      </c>
      <c r="L17" s="487"/>
      <c r="M17" s="487"/>
      <c r="N17" s="460"/>
      <c r="O17" s="460"/>
      <c r="P17" s="464"/>
      <c r="Q17" s="464" t="s">
        <v>138</v>
      </c>
      <c r="R17" s="464" t="s">
        <v>140</v>
      </c>
      <c r="S17" s="464" t="s">
        <v>139</v>
      </c>
      <c r="T17" s="459"/>
      <c r="U17" s="459"/>
      <c r="V17" s="461"/>
      <c r="W17" s="101"/>
    </row>
    <row r="18" spans="1:23" ht="38.25" x14ac:dyDescent="0.3">
      <c r="A18" s="465" t="s">
        <v>1</v>
      </c>
      <c r="B18" s="465"/>
      <c r="C18" s="102" t="s">
        <v>7</v>
      </c>
      <c r="D18" s="103" t="s">
        <v>164</v>
      </c>
      <c r="E18" s="103" t="s">
        <v>22</v>
      </c>
      <c r="F18" s="103" t="s">
        <v>23</v>
      </c>
      <c r="G18" s="103" t="s">
        <v>24</v>
      </c>
      <c r="H18" s="103" t="s">
        <v>25</v>
      </c>
      <c r="I18" s="103" t="s">
        <v>53</v>
      </c>
      <c r="J18" s="103" t="s">
        <v>54</v>
      </c>
      <c r="K18" s="103" t="s">
        <v>55</v>
      </c>
      <c r="L18" s="103" t="s">
        <v>56</v>
      </c>
      <c r="M18" s="103" t="s">
        <v>81</v>
      </c>
      <c r="N18" s="103" t="s">
        <v>82</v>
      </c>
      <c r="O18" s="103" t="s">
        <v>165</v>
      </c>
      <c r="P18" s="103" t="s">
        <v>84</v>
      </c>
      <c r="Q18" s="103" t="s">
        <v>90</v>
      </c>
      <c r="R18" s="103" t="s">
        <v>91</v>
      </c>
      <c r="S18" s="103" t="s">
        <v>141</v>
      </c>
      <c r="T18" s="103" t="s">
        <v>142</v>
      </c>
      <c r="U18" s="103" t="s">
        <v>143</v>
      </c>
      <c r="V18" s="103" t="s">
        <v>150</v>
      </c>
      <c r="W18" s="101"/>
    </row>
    <row r="19" spans="1:23" ht="21" customHeight="1" x14ac:dyDescent="0.3">
      <c r="A19" s="466" t="s">
        <v>13</v>
      </c>
      <c r="B19" s="466"/>
      <c r="C19" s="104" t="s">
        <v>237</v>
      </c>
      <c r="D19" s="105">
        <f>D20</f>
        <v>0</v>
      </c>
      <c r="E19" s="105">
        <f>E21+E25</f>
        <v>0</v>
      </c>
      <c r="F19" s="105">
        <f t="shared" ref="F19:V19" si="0">F21+F25</f>
        <v>0</v>
      </c>
      <c r="G19" s="105">
        <f t="shared" si="0"/>
        <v>0</v>
      </c>
      <c r="H19" s="105">
        <f t="shared" ref="H19" si="1">H21+H25</f>
        <v>0</v>
      </c>
      <c r="I19" s="105">
        <f t="shared" si="0"/>
        <v>0</v>
      </c>
      <c r="J19" s="105">
        <f t="shared" ref="J19" si="2">J21+J25</f>
        <v>0</v>
      </c>
      <c r="K19" s="105">
        <f t="shared" si="0"/>
        <v>0</v>
      </c>
      <c r="L19" s="105">
        <f t="shared" si="0"/>
        <v>0</v>
      </c>
      <c r="M19" s="105">
        <f t="shared" si="0"/>
        <v>0</v>
      </c>
      <c r="N19" s="105">
        <f>N21+N25</f>
        <v>0</v>
      </c>
      <c r="O19" s="105">
        <f t="shared" si="0"/>
        <v>0</v>
      </c>
      <c r="P19" s="105">
        <f t="shared" si="0"/>
        <v>0</v>
      </c>
      <c r="Q19" s="105">
        <f t="shared" si="0"/>
        <v>0</v>
      </c>
      <c r="R19" s="105">
        <f t="shared" ref="R19" si="3">R21+R25</f>
        <v>0</v>
      </c>
      <c r="S19" s="105">
        <f t="shared" si="0"/>
        <v>0</v>
      </c>
      <c r="T19" s="105">
        <f t="shared" si="0"/>
        <v>0</v>
      </c>
      <c r="U19" s="105">
        <f t="shared" si="0"/>
        <v>0</v>
      </c>
      <c r="V19" s="105">
        <f t="shared" si="0"/>
        <v>0</v>
      </c>
      <c r="W19" s="101"/>
    </row>
    <row r="20" spans="1:23" ht="21" customHeight="1" x14ac:dyDescent="0.3">
      <c r="A20" s="466" t="s">
        <v>133</v>
      </c>
      <c r="B20" s="466"/>
      <c r="C20" s="104" t="s">
        <v>37</v>
      </c>
      <c r="D20" s="105">
        <f>D21+D25</f>
        <v>0</v>
      </c>
      <c r="E20" s="105">
        <f t="shared" ref="E20:V20" si="4">E21+E25</f>
        <v>0</v>
      </c>
      <c r="F20" s="105">
        <f t="shared" si="4"/>
        <v>0</v>
      </c>
      <c r="G20" s="105">
        <f t="shared" si="4"/>
        <v>0</v>
      </c>
      <c r="H20" s="105">
        <f t="shared" si="4"/>
        <v>0</v>
      </c>
      <c r="I20" s="105">
        <f t="shared" si="4"/>
        <v>0</v>
      </c>
      <c r="J20" s="105">
        <f t="shared" si="4"/>
        <v>0</v>
      </c>
      <c r="K20" s="105">
        <f t="shared" si="4"/>
        <v>0</v>
      </c>
      <c r="L20" s="105">
        <f t="shared" si="4"/>
        <v>0</v>
      </c>
      <c r="M20" s="105">
        <f t="shared" si="4"/>
        <v>0</v>
      </c>
      <c r="N20" s="105">
        <f t="shared" si="4"/>
        <v>0</v>
      </c>
      <c r="O20" s="105">
        <f t="shared" si="4"/>
        <v>0</v>
      </c>
      <c r="P20" s="105">
        <f t="shared" si="4"/>
        <v>0</v>
      </c>
      <c r="Q20" s="105">
        <f t="shared" si="4"/>
        <v>0</v>
      </c>
      <c r="R20" s="105">
        <f t="shared" si="4"/>
        <v>0</v>
      </c>
      <c r="S20" s="105">
        <f t="shared" si="4"/>
        <v>0</v>
      </c>
      <c r="T20" s="105">
        <f t="shared" si="4"/>
        <v>0</v>
      </c>
      <c r="U20" s="105">
        <f t="shared" si="4"/>
        <v>0</v>
      </c>
      <c r="V20" s="105">
        <f t="shared" si="4"/>
        <v>0</v>
      </c>
    </row>
    <row r="21" spans="1:23" s="4" customFormat="1" ht="21" customHeight="1" x14ac:dyDescent="0.3">
      <c r="A21" s="73"/>
      <c r="B21" s="74" t="s">
        <v>134</v>
      </c>
      <c r="C21" s="106" t="s">
        <v>38</v>
      </c>
      <c r="D21" s="107">
        <f t="shared" ref="D21:D28" si="5">G21+L21+M21</f>
        <v>0</v>
      </c>
      <c r="E21" s="5">
        <f>SUM(E22:E24)</f>
        <v>0</v>
      </c>
      <c r="F21" s="5">
        <f t="shared" ref="F21:M21" si="6">SUM(F22:F24)</f>
        <v>0</v>
      </c>
      <c r="G21" s="5">
        <f t="shared" si="6"/>
        <v>0</v>
      </c>
      <c r="H21" s="5">
        <f t="shared" ref="H21" si="7">SUM(H22:H24)</f>
        <v>0</v>
      </c>
      <c r="I21" s="5">
        <f t="shared" si="6"/>
        <v>0</v>
      </c>
      <c r="J21" s="5">
        <f t="shared" ref="J21" si="8">SUM(J22:J24)</f>
        <v>0</v>
      </c>
      <c r="K21" s="5">
        <f t="shared" si="6"/>
        <v>0</v>
      </c>
      <c r="L21" s="5">
        <f t="shared" si="6"/>
        <v>0</v>
      </c>
      <c r="M21" s="5">
        <f t="shared" si="6"/>
        <v>0</v>
      </c>
      <c r="N21" s="6"/>
      <c r="O21" s="108"/>
      <c r="P21" s="6"/>
      <c r="Q21" s="6"/>
      <c r="R21" s="6"/>
      <c r="S21" s="6"/>
      <c r="T21" s="6"/>
      <c r="U21" s="6"/>
      <c r="V21" s="6"/>
    </row>
    <row r="22" spans="1:23" x14ac:dyDescent="0.3">
      <c r="A22" s="71"/>
      <c r="B22" s="72" t="s">
        <v>158</v>
      </c>
      <c r="C22" s="109" t="s">
        <v>40</v>
      </c>
      <c r="D22" s="108">
        <f t="shared" si="5"/>
        <v>0</v>
      </c>
      <c r="E22" s="7"/>
      <c r="F22" s="7"/>
      <c r="G22" s="7"/>
      <c r="H22" s="7"/>
      <c r="I22" s="7"/>
      <c r="J22" s="7"/>
      <c r="K22" s="7"/>
      <c r="L22" s="7"/>
      <c r="M22" s="7"/>
      <c r="N22" s="110" t="s">
        <v>106</v>
      </c>
      <c r="O22" s="110" t="s">
        <v>106</v>
      </c>
      <c r="P22" s="110" t="s">
        <v>106</v>
      </c>
      <c r="Q22" s="110" t="s">
        <v>106</v>
      </c>
      <c r="R22" s="110" t="s">
        <v>106</v>
      </c>
      <c r="S22" s="110" t="s">
        <v>106</v>
      </c>
      <c r="T22" s="110" t="s">
        <v>106</v>
      </c>
      <c r="U22" s="110" t="s">
        <v>106</v>
      </c>
      <c r="V22" s="110" t="s">
        <v>106</v>
      </c>
    </row>
    <row r="23" spans="1:23" x14ac:dyDescent="0.3">
      <c r="A23" s="71"/>
      <c r="B23" s="72" t="s">
        <v>159</v>
      </c>
      <c r="C23" s="109" t="s">
        <v>41</v>
      </c>
      <c r="D23" s="108">
        <f t="shared" si="5"/>
        <v>0</v>
      </c>
      <c r="E23" s="7"/>
      <c r="F23" s="7"/>
      <c r="G23" s="7"/>
      <c r="H23" s="7"/>
      <c r="I23" s="7"/>
      <c r="J23" s="7"/>
      <c r="K23" s="7"/>
      <c r="L23" s="7"/>
      <c r="M23" s="7"/>
      <c r="N23" s="110" t="s">
        <v>106</v>
      </c>
      <c r="O23" s="110" t="s">
        <v>106</v>
      </c>
      <c r="P23" s="110" t="s">
        <v>106</v>
      </c>
      <c r="Q23" s="110" t="s">
        <v>106</v>
      </c>
      <c r="R23" s="110" t="s">
        <v>106</v>
      </c>
      <c r="S23" s="110" t="s">
        <v>106</v>
      </c>
      <c r="T23" s="110" t="s">
        <v>106</v>
      </c>
      <c r="U23" s="110" t="s">
        <v>106</v>
      </c>
      <c r="V23" s="110" t="s">
        <v>106</v>
      </c>
    </row>
    <row r="24" spans="1:23" x14ac:dyDescent="0.3">
      <c r="A24" s="71"/>
      <c r="B24" s="72" t="s">
        <v>160</v>
      </c>
      <c r="C24" s="109" t="s">
        <v>42</v>
      </c>
      <c r="D24" s="108">
        <f t="shared" si="5"/>
        <v>0</v>
      </c>
      <c r="E24" s="7"/>
      <c r="F24" s="7"/>
      <c r="G24" s="7"/>
      <c r="H24" s="7"/>
      <c r="I24" s="7"/>
      <c r="J24" s="7"/>
      <c r="K24" s="7"/>
      <c r="L24" s="7"/>
      <c r="M24" s="7"/>
      <c r="N24" s="110" t="s">
        <v>106</v>
      </c>
      <c r="O24" s="110" t="s">
        <v>106</v>
      </c>
      <c r="P24" s="110" t="s">
        <v>106</v>
      </c>
      <c r="Q24" s="110" t="s">
        <v>106</v>
      </c>
      <c r="R24" s="110" t="s">
        <v>106</v>
      </c>
      <c r="S24" s="110" t="s">
        <v>106</v>
      </c>
      <c r="T24" s="110" t="s">
        <v>106</v>
      </c>
      <c r="U24" s="110" t="s">
        <v>106</v>
      </c>
      <c r="V24" s="110" t="s">
        <v>106</v>
      </c>
    </row>
    <row r="25" spans="1:23" s="4" customFormat="1" ht="21" customHeight="1" x14ac:dyDescent="0.3">
      <c r="A25" s="73" t="s">
        <v>288</v>
      </c>
      <c r="B25" s="74" t="s">
        <v>135</v>
      </c>
      <c r="C25" s="106" t="s">
        <v>39</v>
      </c>
      <c r="D25" s="107">
        <f t="shared" si="5"/>
        <v>0</v>
      </c>
      <c r="E25" s="5">
        <f>SUM(E26:E28)</f>
        <v>0</v>
      </c>
      <c r="F25" s="5">
        <f t="shared" ref="F25:M25" si="9">SUM(F26:F28)</f>
        <v>0</v>
      </c>
      <c r="G25" s="5">
        <f t="shared" si="9"/>
        <v>0</v>
      </c>
      <c r="H25" s="5">
        <f t="shared" ref="H25" si="10">SUM(H26:H28)</f>
        <v>0</v>
      </c>
      <c r="I25" s="5">
        <f t="shared" si="9"/>
        <v>0</v>
      </c>
      <c r="J25" s="5">
        <f t="shared" ref="J25" si="11">SUM(J26:J28)</f>
        <v>0</v>
      </c>
      <c r="K25" s="5">
        <f t="shared" si="9"/>
        <v>0</v>
      </c>
      <c r="L25" s="5">
        <f t="shared" si="9"/>
        <v>0</v>
      </c>
      <c r="M25" s="5">
        <f t="shared" si="9"/>
        <v>0</v>
      </c>
      <c r="N25" s="6"/>
      <c r="O25" s="108"/>
      <c r="P25" s="6"/>
      <c r="Q25" s="6"/>
      <c r="R25" s="6"/>
      <c r="S25" s="6"/>
      <c r="T25" s="6"/>
      <c r="U25" s="6"/>
      <c r="V25" s="6"/>
    </row>
    <row r="26" spans="1:23" x14ac:dyDescent="0.3">
      <c r="A26" s="71"/>
      <c r="B26" s="72" t="s">
        <v>158</v>
      </c>
      <c r="C26" s="109" t="s">
        <v>57</v>
      </c>
      <c r="D26" s="108">
        <f t="shared" si="5"/>
        <v>0</v>
      </c>
      <c r="E26" s="7"/>
      <c r="F26" s="7"/>
      <c r="G26" s="7"/>
      <c r="H26" s="7"/>
      <c r="I26" s="7"/>
      <c r="J26" s="7"/>
      <c r="K26" s="7"/>
      <c r="L26" s="7"/>
      <c r="M26" s="7"/>
      <c r="N26" s="110" t="s">
        <v>106</v>
      </c>
      <c r="O26" s="110" t="s">
        <v>106</v>
      </c>
      <c r="P26" s="110" t="s">
        <v>106</v>
      </c>
      <c r="Q26" s="110" t="s">
        <v>106</v>
      </c>
      <c r="R26" s="110" t="s">
        <v>106</v>
      </c>
      <c r="S26" s="110" t="s">
        <v>106</v>
      </c>
      <c r="T26" s="110" t="s">
        <v>106</v>
      </c>
      <c r="U26" s="110" t="s">
        <v>106</v>
      </c>
      <c r="V26" s="110" t="s">
        <v>106</v>
      </c>
    </row>
    <row r="27" spans="1:23" x14ac:dyDescent="0.3">
      <c r="A27" s="71"/>
      <c r="B27" s="72" t="s">
        <v>159</v>
      </c>
      <c r="C27" s="109" t="s">
        <v>58</v>
      </c>
      <c r="D27" s="108">
        <f t="shared" si="5"/>
        <v>0</v>
      </c>
      <c r="E27" s="7"/>
      <c r="F27" s="7"/>
      <c r="G27" s="7"/>
      <c r="H27" s="7"/>
      <c r="I27" s="7"/>
      <c r="J27" s="7"/>
      <c r="K27" s="7"/>
      <c r="L27" s="7"/>
      <c r="M27" s="7"/>
      <c r="N27" s="110" t="s">
        <v>106</v>
      </c>
      <c r="O27" s="110" t="s">
        <v>106</v>
      </c>
      <c r="P27" s="110" t="s">
        <v>106</v>
      </c>
      <c r="Q27" s="110" t="s">
        <v>106</v>
      </c>
      <c r="R27" s="110" t="s">
        <v>106</v>
      </c>
      <c r="S27" s="110" t="s">
        <v>106</v>
      </c>
      <c r="T27" s="110" t="s">
        <v>106</v>
      </c>
      <c r="U27" s="110" t="s">
        <v>106</v>
      </c>
      <c r="V27" s="110" t="s">
        <v>106</v>
      </c>
    </row>
    <row r="28" spans="1:23" x14ac:dyDescent="0.3">
      <c r="A28" s="71"/>
      <c r="B28" s="72" t="s">
        <v>160</v>
      </c>
      <c r="C28" s="109" t="s">
        <v>59</v>
      </c>
      <c r="D28" s="108">
        <f t="shared" si="5"/>
        <v>0</v>
      </c>
      <c r="E28" s="7"/>
      <c r="F28" s="7"/>
      <c r="G28" s="7"/>
      <c r="H28" s="7"/>
      <c r="I28" s="7"/>
      <c r="J28" s="7"/>
      <c r="K28" s="7"/>
      <c r="L28" s="7"/>
      <c r="M28" s="7"/>
      <c r="N28" s="110" t="s">
        <v>106</v>
      </c>
      <c r="O28" s="110" t="s">
        <v>106</v>
      </c>
      <c r="P28" s="110" t="s">
        <v>106</v>
      </c>
      <c r="Q28" s="110" t="s">
        <v>106</v>
      </c>
      <c r="R28" s="110" t="s">
        <v>106</v>
      </c>
      <c r="S28" s="110" t="s">
        <v>106</v>
      </c>
      <c r="T28" s="110" t="s">
        <v>106</v>
      </c>
      <c r="U28" s="110" t="s">
        <v>106</v>
      </c>
      <c r="V28" s="110" t="s">
        <v>106</v>
      </c>
    </row>
    <row r="29" spans="1:23" x14ac:dyDescent="0.3">
      <c r="D29" s="1"/>
      <c r="E29" s="1"/>
    </row>
    <row r="30" spans="1:23" x14ac:dyDescent="0.3">
      <c r="B30" s="85" t="s">
        <v>180</v>
      </c>
      <c r="D30" s="1"/>
      <c r="E30" s="1"/>
    </row>
    <row r="31" spans="1:23" x14ac:dyDescent="0.3">
      <c r="B31" s="90" t="s">
        <v>297</v>
      </c>
      <c r="D31" s="1"/>
      <c r="E31" s="1"/>
    </row>
    <row r="32" spans="1:23" x14ac:dyDescent="0.3">
      <c r="B32" s="92" t="s">
        <v>287</v>
      </c>
      <c r="D32" s="1"/>
      <c r="E32" s="1"/>
    </row>
    <row r="33" spans="1:22" x14ac:dyDescent="0.3">
      <c r="A33" s="75"/>
      <c r="B33" s="92" t="s">
        <v>289</v>
      </c>
      <c r="C33" s="75"/>
      <c r="D33" s="1"/>
      <c r="E33" s="1"/>
      <c r="F33" s="82"/>
      <c r="G33" s="82"/>
      <c r="H33" s="82"/>
      <c r="I33" s="82"/>
      <c r="J33" s="82"/>
      <c r="K33" s="82"/>
      <c r="L33" s="82"/>
      <c r="M33" s="82"/>
      <c r="N33" s="82"/>
      <c r="O33" s="82"/>
      <c r="P33" s="82"/>
      <c r="Q33" s="82"/>
      <c r="R33" s="82"/>
      <c r="S33" s="82"/>
      <c r="T33" s="82"/>
      <c r="U33" s="82"/>
    </row>
    <row r="34" spans="1:22" x14ac:dyDescent="0.3">
      <c r="A34" s="111"/>
      <c r="B34" s="111"/>
      <c r="C34" s="111"/>
      <c r="D34" s="111"/>
      <c r="E34" s="111"/>
      <c r="F34" s="111"/>
      <c r="G34" s="111"/>
      <c r="H34" s="111"/>
      <c r="I34" s="111"/>
      <c r="J34" s="111"/>
      <c r="K34" s="111"/>
      <c r="L34" s="111"/>
      <c r="M34" s="111"/>
      <c r="N34" s="111"/>
      <c r="O34" s="111"/>
      <c r="P34" s="111"/>
      <c r="Q34" s="111"/>
      <c r="R34" s="111"/>
      <c r="S34" s="111"/>
      <c r="T34" s="111"/>
      <c r="U34" s="111"/>
      <c r="V34" s="111"/>
    </row>
    <row r="35" spans="1:22" x14ac:dyDescent="0.3">
      <c r="F35" s="89"/>
      <c r="G35" s="89"/>
      <c r="H35" s="89"/>
      <c r="I35" s="89"/>
      <c r="J35" s="89"/>
      <c r="K35" s="89"/>
      <c r="L35" s="89"/>
      <c r="M35" s="89"/>
      <c r="N35" s="89"/>
      <c r="O35" s="89"/>
      <c r="P35" s="89"/>
      <c r="Q35" s="89"/>
      <c r="R35" s="89"/>
      <c r="S35" s="89"/>
      <c r="T35" s="89"/>
      <c r="U35" s="89"/>
    </row>
    <row r="36" spans="1:22" x14ac:dyDescent="0.3">
      <c r="F36" s="89"/>
      <c r="G36" s="89"/>
      <c r="H36" s="89"/>
      <c r="I36" s="89"/>
      <c r="J36" s="89"/>
      <c r="K36" s="89"/>
      <c r="L36" s="89"/>
      <c r="M36" s="89"/>
      <c r="N36" s="89"/>
      <c r="O36" s="89"/>
      <c r="P36" s="89"/>
      <c r="Q36" s="89"/>
      <c r="R36" s="89"/>
      <c r="S36" s="89"/>
      <c r="T36" s="89"/>
      <c r="U36" s="89"/>
    </row>
    <row r="37" spans="1:22" ht="24" customHeight="1" x14ac:dyDescent="0.3">
      <c r="F37" s="89"/>
      <c r="G37" s="89"/>
      <c r="H37" s="89"/>
      <c r="I37" s="89"/>
      <c r="J37" s="89"/>
      <c r="K37" s="89"/>
      <c r="L37" s="89"/>
      <c r="M37" s="89"/>
      <c r="N37" s="89"/>
      <c r="O37" s="89"/>
      <c r="P37" s="89"/>
      <c r="Q37" s="89"/>
      <c r="R37" s="89"/>
      <c r="S37" s="89"/>
      <c r="T37" s="89"/>
      <c r="U37" s="89"/>
    </row>
    <row r="38" spans="1:22" ht="24" customHeight="1" x14ac:dyDescent="0.3">
      <c r="F38" s="89"/>
      <c r="G38" s="89"/>
      <c r="H38" s="89"/>
      <c r="I38" s="89"/>
      <c r="J38" s="89"/>
      <c r="K38" s="89"/>
      <c r="L38" s="89"/>
      <c r="M38" s="89"/>
      <c r="N38" s="89"/>
      <c r="O38" s="89"/>
      <c r="P38" s="89"/>
      <c r="Q38" s="89"/>
      <c r="R38" s="89"/>
      <c r="S38" s="89"/>
      <c r="T38" s="89"/>
      <c r="U38" s="89"/>
    </row>
    <row r="39" spans="1:22" ht="24" customHeight="1" x14ac:dyDescent="0.3">
      <c r="F39" s="89"/>
      <c r="G39" s="89"/>
      <c r="H39" s="89"/>
      <c r="I39" s="89"/>
      <c r="J39" s="89"/>
      <c r="K39" s="89"/>
      <c r="L39" s="89"/>
      <c r="M39" s="89"/>
      <c r="N39" s="89"/>
      <c r="O39" s="89"/>
      <c r="P39" s="89"/>
      <c r="Q39" s="89"/>
      <c r="R39" s="89"/>
      <c r="S39" s="89"/>
      <c r="T39" s="89"/>
      <c r="U39" s="89"/>
    </row>
    <row r="40" spans="1:22" x14ac:dyDescent="0.3">
      <c r="F40" s="89"/>
      <c r="G40" s="89"/>
      <c r="H40" s="89"/>
      <c r="I40" s="89"/>
      <c r="J40" s="89"/>
      <c r="K40" s="89"/>
      <c r="L40" s="89"/>
      <c r="M40" s="89"/>
      <c r="N40" s="89"/>
      <c r="O40" s="89"/>
      <c r="P40" s="89"/>
      <c r="Q40" s="89"/>
      <c r="R40" s="89"/>
      <c r="S40" s="89"/>
      <c r="T40" s="89"/>
      <c r="U40" s="89"/>
    </row>
    <row r="41" spans="1:22" x14ac:dyDescent="0.3">
      <c r="F41" s="89"/>
      <c r="G41" s="89"/>
      <c r="H41" s="89"/>
      <c r="I41" s="89"/>
      <c r="J41" s="89"/>
      <c r="K41" s="89"/>
      <c r="L41" s="89"/>
      <c r="M41" s="89"/>
      <c r="N41" s="89"/>
      <c r="O41" s="89"/>
      <c r="P41" s="89"/>
      <c r="Q41" s="89"/>
      <c r="R41" s="89"/>
      <c r="S41" s="89"/>
      <c r="T41" s="89"/>
      <c r="U41" s="89"/>
    </row>
    <row r="42" spans="1:22" x14ac:dyDescent="0.3">
      <c r="F42" s="89"/>
      <c r="G42" s="89"/>
      <c r="H42" s="89"/>
      <c r="I42" s="89"/>
      <c r="J42" s="89"/>
      <c r="K42" s="89"/>
      <c r="L42" s="89"/>
      <c r="M42" s="89"/>
      <c r="N42" s="89"/>
      <c r="O42" s="89"/>
      <c r="P42" s="89"/>
      <c r="Q42" s="89"/>
      <c r="R42" s="89"/>
      <c r="S42" s="89"/>
      <c r="T42" s="89"/>
      <c r="U42" s="89"/>
    </row>
    <row r="43" spans="1:22" x14ac:dyDescent="0.3">
      <c r="F43" s="89"/>
      <c r="G43" s="89"/>
      <c r="H43" s="89"/>
      <c r="I43" s="89"/>
      <c r="J43" s="89"/>
      <c r="K43" s="89"/>
      <c r="L43" s="89"/>
      <c r="M43" s="89"/>
      <c r="N43" s="89"/>
      <c r="O43" s="89"/>
      <c r="P43" s="89"/>
      <c r="Q43" s="89"/>
      <c r="R43" s="89"/>
      <c r="S43" s="89"/>
      <c r="T43" s="89"/>
      <c r="U43" s="89"/>
    </row>
    <row r="44" spans="1:22" x14ac:dyDescent="0.3">
      <c r="F44" s="89"/>
      <c r="G44" s="89"/>
      <c r="H44" s="89"/>
      <c r="I44" s="89"/>
      <c r="J44" s="89"/>
      <c r="K44" s="89"/>
      <c r="L44" s="89"/>
      <c r="M44" s="89"/>
      <c r="N44" s="89"/>
      <c r="O44" s="89"/>
      <c r="P44" s="89"/>
      <c r="Q44" s="89"/>
      <c r="R44" s="89"/>
      <c r="S44" s="89"/>
      <c r="T44" s="89"/>
      <c r="U44" s="89"/>
    </row>
    <row r="45" spans="1:22" x14ac:dyDescent="0.3">
      <c r="F45" s="89"/>
      <c r="G45" s="89"/>
      <c r="H45" s="89"/>
      <c r="I45" s="89"/>
      <c r="J45" s="89"/>
      <c r="K45" s="89"/>
      <c r="L45" s="89"/>
      <c r="M45" s="89"/>
      <c r="N45" s="89"/>
      <c r="O45" s="89"/>
      <c r="P45" s="89"/>
      <c r="Q45" s="89"/>
      <c r="R45" s="89"/>
      <c r="S45" s="89"/>
      <c r="T45" s="89"/>
      <c r="U45" s="89"/>
    </row>
    <row r="66" spans="9:9" x14ac:dyDescent="0.3">
      <c r="I66" s="112"/>
    </row>
    <row r="67" spans="9:9" x14ac:dyDescent="0.3">
      <c r="I67" s="112"/>
    </row>
    <row r="68" spans="9:9" x14ac:dyDescent="0.3">
      <c r="I68" s="112"/>
    </row>
    <row r="69" spans="9:9" x14ac:dyDescent="0.3">
      <c r="I69" s="112"/>
    </row>
    <row r="70" spans="9:9" x14ac:dyDescent="0.3">
      <c r="I70" s="112"/>
    </row>
    <row r="71" spans="9:9" x14ac:dyDescent="0.3">
      <c r="I71" s="112"/>
    </row>
  </sheetData>
  <sheetProtection autoFilter="0" pivotTables="0"/>
  <mergeCells count="26">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 ref="T15:T17"/>
    <mergeCell ref="N15:N17"/>
    <mergeCell ref="O15:O17"/>
    <mergeCell ref="U15:U17"/>
    <mergeCell ref="V14:V17"/>
    <mergeCell ref="N14:U14"/>
    <mergeCell ref="P16:P17"/>
    <mergeCell ref="Q16:Q17"/>
    <mergeCell ref="R16:R17"/>
    <mergeCell ref="S16:S17"/>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workbookViewId="0">
      <selection activeCell="D49" sqref="D49"/>
    </sheetView>
  </sheetViews>
  <sheetFormatPr defaultRowHeight="18.75" x14ac:dyDescent="0.3"/>
  <cols>
    <col min="1" max="1" width="3.88671875" style="15" customWidth="1"/>
    <col min="2" max="2" width="5.33203125" style="15" customWidth="1"/>
    <col min="3" max="3" width="4.88671875" style="15" customWidth="1"/>
    <col min="4" max="4" width="22.77734375" style="15" customWidth="1"/>
    <col min="5" max="5" width="7.77734375" style="15" customWidth="1"/>
    <col min="6" max="6" width="7.77734375" style="34" customWidth="1"/>
    <col min="7" max="7" width="21.33203125" style="15" customWidth="1"/>
    <col min="8" max="8" width="3.21875" style="116" customWidth="1"/>
    <col min="9" max="16384" width="8.88671875" style="15"/>
  </cols>
  <sheetData>
    <row r="1" spans="1:8" x14ac:dyDescent="0.3">
      <c r="G1" s="57" t="s">
        <v>235</v>
      </c>
    </row>
    <row r="2" spans="1:8" x14ac:dyDescent="0.3">
      <c r="A2" s="137" t="s">
        <v>50</v>
      </c>
      <c r="B2" s="138"/>
      <c r="C2" s="138"/>
      <c r="D2" s="139"/>
      <c r="E2" s="139"/>
      <c r="F2" s="139"/>
      <c r="G2" s="134"/>
    </row>
    <row r="3" spans="1:8" s="18" customFormat="1" ht="15" customHeight="1" x14ac:dyDescent="0.25">
      <c r="A3" s="137" t="s">
        <v>15</v>
      </c>
      <c r="B3" s="141"/>
      <c r="C3" s="138" t="s">
        <v>299</v>
      </c>
      <c r="D3" s="140"/>
      <c r="E3" s="140"/>
      <c r="F3" s="140"/>
      <c r="G3" s="140"/>
      <c r="H3" s="116"/>
    </row>
    <row r="4" spans="1:8" s="23" customFormat="1" ht="15" customHeight="1" x14ac:dyDescent="0.25">
      <c r="A4" s="142" t="s">
        <v>49</v>
      </c>
      <c r="B4" s="143"/>
      <c r="C4" s="160" t="s">
        <v>300</v>
      </c>
      <c r="D4" s="144"/>
      <c r="E4" s="144"/>
      <c r="F4" s="144"/>
      <c r="G4" s="144"/>
      <c r="H4" s="117"/>
    </row>
    <row r="5" spans="1:8" s="18" customFormat="1" ht="15" customHeight="1" x14ac:dyDescent="0.25">
      <c r="A5" s="137" t="s">
        <v>48</v>
      </c>
      <c r="B5" s="141"/>
      <c r="C5" s="65"/>
      <c r="D5" s="145" t="s">
        <v>86</v>
      </c>
      <c r="E5" s="234"/>
      <c r="F5" s="146"/>
      <c r="G5" s="147"/>
      <c r="H5" s="116"/>
    </row>
    <row r="6" spans="1:8" s="18" customFormat="1" ht="15" customHeight="1" x14ac:dyDescent="0.25">
      <c r="A6" s="137" t="s">
        <v>16</v>
      </c>
      <c r="B6" s="141"/>
      <c r="C6" s="65"/>
      <c r="D6" s="145" t="s">
        <v>87</v>
      </c>
      <c r="E6" s="145"/>
      <c r="F6" s="146"/>
      <c r="G6" s="148"/>
      <c r="H6" s="116"/>
    </row>
    <row r="7" spans="1:8" s="18" customFormat="1" ht="15" customHeight="1" x14ac:dyDescent="0.25">
      <c r="A7" s="137"/>
      <c r="B7" s="141"/>
      <c r="C7" s="65"/>
      <c r="D7" s="149" t="s">
        <v>292</v>
      </c>
      <c r="E7" s="149" t="s">
        <v>293</v>
      </c>
      <c r="F7" s="148" t="s">
        <v>201</v>
      </c>
      <c r="G7" s="150"/>
      <c r="H7" s="116"/>
    </row>
    <row r="8" spans="1:8" s="18" customFormat="1" ht="15" customHeight="1" x14ac:dyDescent="0.25">
      <c r="A8" s="137" t="s">
        <v>85</v>
      </c>
      <c r="B8" s="141"/>
      <c r="C8" s="65"/>
      <c r="D8" s="145" t="s">
        <v>88</v>
      </c>
      <c r="E8" s="145"/>
      <c r="F8" s="146"/>
      <c r="G8" s="148"/>
      <c r="H8" s="116"/>
    </row>
    <row r="9" spans="1:8" ht="14.25" customHeight="1" x14ac:dyDescent="0.3">
      <c r="A9" s="65"/>
      <c r="B9" s="65"/>
      <c r="C9" s="65"/>
      <c r="D9" s="151"/>
      <c r="E9" s="151"/>
      <c r="F9" s="139"/>
      <c r="G9" s="136"/>
    </row>
    <row r="10" spans="1:8" ht="14.25" customHeight="1" x14ac:dyDescent="0.3">
      <c r="A10" s="379" t="s">
        <v>236</v>
      </c>
      <c r="B10" s="379"/>
      <c r="C10" s="379"/>
      <c r="D10" s="379"/>
      <c r="E10" s="379"/>
      <c r="F10" s="379"/>
      <c r="G10" s="379"/>
    </row>
    <row r="11" spans="1:8" ht="14.25" customHeight="1" x14ac:dyDescent="0.3">
      <c r="A11" s="492" t="s">
        <v>301</v>
      </c>
      <c r="B11" s="493"/>
      <c r="C11" s="493"/>
      <c r="D11" s="493"/>
      <c r="E11" s="493"/>
      <c r="F11" s="493"/>
      <c r="G11" s="493"/>
    </row>
    <row r="12" spans="1:8" ht="9" customHeight="1" x14ac:dyDescent="0.3">
      <c r="A12" s="152"/>
      <c r="B12" s="152"/>
      <c r="C12" s="152"/>
      <c r="D12" s="152"/>
      <c r="E12" s="152"/>
      <c r="F12" s="152"/>
      <c r="G12" s="152"/>
    </row>
    <row r="13" spans="1:8" ht="14.25" customHeight="1" x14ac:dyDescent="0.3">
      <c r="A13" s="202"/>
      <c r="B13" s="202"/>
      <c r="C13" s="202"/>
      <c r="D13" s="202"/>
      <c r="E13" s="202"/>
      <c r="F13" s="203"/>
      <c r="G13" s="155" t="s">
        <v>275</v>
      </c>
    </row>
    <row r="14" spans="1:8" ht="15" customHeight="1" x14ac:dyDescent="0.3">
      <c r="A14" s="497" t="s">
        <v>4</v>
      </c>
      <c r="B14" s="498"/>
      <c r="C14" s="498"/>
      <c r="D14" s="498"/>
      <c r="E14" s="204"/>
      <c r="F14" s="205" t="s">
        <v>5</v>
      </c>
      <c r="G14" s="206" t="s">
        <v>274</v>
      </c>
    </row>
    <row r="15" spans="1:8" ht="15" customHeight="1" x14ac:dyDescent="0.3">
      <c r="A15" s="393" t="s">
        <v>1</v>
      </c>
      <c r="B15" s="394"/>
      <c r="C15" s="394"/>
      <c r="D15" s="394"/>
      <c r="E15" s="207"/>
      <c r="F15" s="162" t="s">
        <v>7</v>
      </c>
      <c r="G15" s="163" t="s">
        <v>23</v>
      </c>
    </row>
    <row r="16" spans="1:8" ht="15" customHeight="1" x14ac:dyDescent="0.3">
      <c r="A16" s="364" t="s">
        <v>239</v>
      </c>
      <c r="B16" s="365"/>
      <c r="C16" s="365"/>
      <c r="D16" s="365"/>
      <c r="E16" s="208"/>
      <c r="F16" s="164">
        <v>1000</v>
      </c>
      <c r="G16" s="209">
        <f>SUM(G17,G32)</f>
        <v>133038</v>
      </c>
      <c r="H16" s="116" t="s">
        <v>260</v>
      </c>
    </row>
    <row r="17" spans="1:8" ht="15" customHeight="1" x14ac:dyDescent="0.3">
      <c r="A17" s="210" t="s">
        <v>238</v>
      </c>
      <c r="B17" s="210"/>
      <c r="C17" s="211"/>
      <c r="D17" s="211"/>
      <c r="E17" s="212"/>
      <c r="F17" s="213" t="s">
        <v>37</v>
      </c>
      <c r="G17" s="214">
        <f>SUM(G18,G24,G28)</f>
        <v>133038</v>
      </c>
      <c r="H17" s="116" t="s">
        <v>106</v>
      </c>
    </row>
    <row r="18" spans="1:8" ht="15" customHeight="1" x14ac:dyDescent="0.3">
      <c r="A18" s="215"/>
      <c r="B18" s="216" t="s">
        <v>240</v>
      </c>
      <c r="C18" s="217"/>
      <c r="D18" s="217"/>
      <c r="E18" s="218"/>
      <c r="F18" s="194" t="s">
        <v>38</v>
      </c>
      <c r="G18" s="219">
        <f>SUM(G19:G23)</f>
        <v>0</v>
      </c>
      <c r="H18" s="116" t="s">
        <v>118</v>
      </c>
    </row>
    <row r="19" spans="1:8" ht="15" customHeight="1" x14ac:dyDescent="0.3">
      <c r="A19" s="215"/>
      <c r="B19" s="217"/>
      <c r="C19" s="220" t="s">
        <v>241</v>
      </c>
      <c r="D19" s="217"/>
      <c r="E19" s="218"/>
      <c r="F19" s="190" t="s">
        <v>40</v>
      </c>
      <c r="G19" s="221"/>
    </row>
    <row r="20" spans="1:8" ht="15" customHeight="1" x14ac:dyDescent="0.3">
      <c r="A20" s="215"/>
      <c r="B20" s="217"/>
      <c r="C20" s="220" t="s">
        <v>242</v>
      </c>
      <c r="D20" s="217"/>
      <c r="E20" s="218"/>
      <c r="F20" s="190" t="s">
        <v>41</v>
      </c>
      <c r="G20" s="221"/>
    </row>
    <row r="21" spans="1:8" ht="15" customHeight="1" x14ac:dyDescent="0.3">
      <c r="A21" s="215"/>
      <c r="B21" s="217"/>
      <c r="C21" s="220" t="s">
        <v>243</v>
      </c>
      <c r="D21" s="217"/>
      <c r="E21" s="218"/>
      <c r="F21" s="190" t="s">
        <v>42</v>
      </c>
      <c r="G21" s="221"/>
    </row>
    <row r="22" spans="1:8" ht="15" customHeight="1" x14ac:dyDescent="0.3">
      <c r="A22" s="215"/>
      <c r="B22" s="217"/>
      <c r="C22" s="220" t="s">
        <v>244</v>
      </c>
      <c r="D22" s="217"/>
      <c r="E22" s="218"/>
      <c r="F22" s="190" t="s">
        <v>43</v>
      </c>
      <c r="G22" s="221"/>
    </row>
    <row r="23" spans="1:8" s="33" customFormat="1" ht="15" customHeight="1" x14ac:dyDescent="0.3">
      <c r="A23" s="215"/>
      <c r="B23" s="217"/>
      <c r="C23" s="220" t="s">
        <v>245</v>
      </c>
      <c r="D23" s="217"/>
      <c r="E23" s="218"/>
      <c r="F23" s="190" t="s">
        <v>44</v>
      </c>
      <c r="G23" s="221"/>
      <c r="H23" s="118"/>
    </row>
    <row r="24" spans="1:8" s="33" customFormat="1" ht="15" customHeight="1" x14ac:dyDescent="0.3">
      <c r="A24" s="210"/>
      <c r="B24" s="222" t="s">
        <v>246</v>
      </c>
      <c r="C24" s="223"/>
      <c r="D24" s="223"/>
      <c r="E24" s="224"/>
      <c r="F24" s="194" t="s">
        <v>39</v>
      </c>
      <c r="G24" s="219">
        <f>SUM(G25:G27)</f>
        <v>72000</v>
      </c>
      <c r="H24" s="118" t="s">
        <v>118</v>
      </c>
    </row>
    <row r="25" spans="1:8" s="33" customFormat="1" ht="15" customHeight="1" x14ac:dyDescent="0.3">
      <c r="A25" s="225"/>
      <c r="B25" s="226"/>
      <c r="C25" s="220" t="s">
        <v>241</v>
      </c>
      <c r="D25" s="226"/>
      <c r="E25" s="227"/>
      <c r="F25" s="190" t="s">
        <v>57</v>
      </c>
      <c r="G25" s="228">
        <v>58196</v>
      </c>
      <c r="H25" s="118"/>
    </row>
    <row r="26" spans="1:8" ht="15" customHeight="1" x14ac:dyDescent="0.3">
      <c r="A26" s="215"/>
      <c r="B26" s="217"/>
      <c r="C26" s="220" t="s">
        <v>244</v>
      </c>
      <c r="D26" s="217"/>
      <c r="E26" s="218"/>
      <c r="F26" s="190" t="s">
        <v>58</v>
      </c>
      <c r="G26" s="221"/>
    </row>
    <row r="27" spans="1:8" ht="15" customHeight="1" x14ac:dyDescent="0.3">
      <c r="A27" s="215"/>
      <c r="B27" s="217"/>
      <c r="C27" s="220" t="s">
        <v>245</v>
      </c>
      <c r="D27" s="217"/>
      <c r="E27" s="218"/>
      <c r="F27" s="190" t="s">
        <v>59</v>
      </c>
      <c r="G27" s="221">
        <v>13804</v>
      </c>
    </row>
    <row r="28" spans="1:8" ht="15" customHeight="1" x14ac:dyDescent="0.3">
      <c r="A28" s="215"/>
      <c r="B28" s="216" t="s">
        <v>247</v>
      </c>
      <c r="C28" s="217"/>
      <c r="D28" s="217"/>
      <c r="E28" s="218"/>
      <c r="F28" s="194" t="s">
        <v>250</v>
      </c>
      <c r="G28" s="219">
        <f>SUM(G29:G31)</f>
        <v>61038</v>
      </c>
      <c r="H28" s="116" t="s">
        <v>118</v>
      </c>
    </row>
    <row r="29" spans="1:8" ht="15" customHeight="1" x14ac:dyDescent="0.3">
      <c r="A29" s="215"/>
      <c r="B29" s="217"/>
      <c r="C29" s="220" t="s">
        <v>248</v>
      </c>
      <c r="D29" s="217"/>
      <c r="E29" s="218"/>
      <c r="F29" s="190" t="s">
        <v>251</v>
      </c>
      <c r="G29" s="221">
        <v>47776</v>
      </c>
    </row>
    <row r="30" spans="1:8" ht="15" customHeight="1" x14ac:dyDescent="0.3">
      <c r="A30" s="215"/>
      <c r="B30" s="217"/>
      <c r="C30" s="220" t="s">
        <v>249</v>
      </c>
      <c r="D30" s="217"/>
      <c r="E30" s="218"/>
      <c r="F30" s="190" t="s">
        <v>252</v>
      </c>
      <c r="G30" s="221">
        <v>4762</v>
      </c>
    </row>
    <row r="31" spans="1:8" s="33" customFormat="1" ht="15" customHeight="1" x14ac:dyDescent="0.3">
      <c r="A31" s="215"/>
      <c r="B31" s="217" t="s">
        <v>180</v>
      </c>
      <c r="C31" s="220" t="s">
        <v>254</v>
      </c>
      <c r="D31" s="217"/>
      <c r="E31" s="218"/>
      <c r="F31" s="190" t="s">
        <v>253</v>
      </c>
      <c r="G31" s="221">
        <v>8500</v>
      </c>
      <c r="H31" s="118"/>
    </row>
    <row r="32" spans="1:8" ht="15" customHeight="1" x14ac:dyDescent="0.3">
      <c r="A32" s="210" t="s">
        <v>255</v>
      </c>
      <c r="B32" s="210"/>
      <c r="C32" s="211"/>
      <c r="D32" s="211"/>
      <c r="E32" s="212"/>
      <c r="F32" s="213" t="s">
        <v>108</v>
      </c>
      <c r="G32" s="214">
        <f>SUM(G33:G35)</f>
        <v>0</v>
      </c>
      <c r="H32" s="116" t="s">
        <v>106</v>
      </c>
    </row>
    <row r="33" spans="1:8" ht="15" customHeight="1" x14ac:dyDescent="0.3">
      <c r="A33" s="215"/>
      <c r="B33" s="217" t="s">
        <v>240</v>
      </c>
      <c r="C33" s="216"/>
      <c r="D33" s="216"/>
      <c r="E33" s="229"/>
      <c r="F33" s="194" t="s">
        <v>257</v>
      </c>
      <c r="G33" s="221"/>
      <c r="H33" s="118" t="s">
        <v>118</v>
      </c>
    </row>
    <row r="34" spans="1:8" s="33" customFormat="1" ht="15" customHeight="1" x14ac:dyDescent="0.3">
      <c r="A34" s="210"/>
      <c r="B34" s="220" t="s">
        <v>246</v>
      </c>
      <c r="C34" s="222"/>
      <c r="D34" s="222"/>
      <c r="E34" s="230"/>
      <c r="F34" s="194" t="s">
        <v>258</v>
      </c>
      <c r="G34" s="231">
        <f>SUM(G35:G35)</f>
        <v>0</v>
      </c>
      <c r="H34" s="118" t="s">
        <v>118</v>
      </c>
    </row>
    <row r="35" spans="1:8" ht="15" customHeight="1" x14ac:dyDescent="0.3">
      <c r="A35" s="215"/>
      <c r="B35" s="217" t="s">
        <v>256</v>
      </c>
      <c r="C35" s="216"/>
      <c r="D35" s="216"/>
      <c r="E35" s="229"/>
      <c r="F35" s="194" t="s">
        <v>259</v>
      </c>
      <c r="G35" s="221"/>
      <c r="H35" s="118" t="s">
        <v>118</v>
      </c>
    </row>
    <row r="36" spans="1:8" ht="15" customHeight="1" x14ac:dyDescent="0.3">
      <c r="A36" s="364" t="s">
        <v>261</v>
      </c>
      <c r="B36" s="365"/>
      <c r="C36" s="365"/>
      <c r="D36" s="365"/>
      <c r="E36" s="208"/>
      <c r="F36" s="164">
        <v>2000</v>
      </c>
      <c r="G36" s="232">
        <f>G37+G41+G42+G43</f>
        <v>128261</v>
      </c>
      <c r="H36" s="116" t="s">
        <v>260</v>
      </c>
    </row>
    <row r="37" spans="1:8" ht="15" customHeight="1" x14ac:dyDescent="0.3">
      <c r="A37" s="215"/>
      <c r="B37" s="223" t="s">
        <v>240</v>
      </c>
      <c r="C37" s="216"/>
      <c r="D37" s="216"/>
      <c r="E37" s="229"/>
      <c r="F37" s="164" t="s">
        <v>265</v>
      </c>
      <c r="G37" s="219">
        <f>SUM(G38:G40)</f>
        <v>60966</v>
      </c>
      <c r="H37" s="118" t="s">
        <v>118</v>
      </c>
    </row>
    <row r="38" spans="1:8" ht="15" customHeight="1" x14ac:dyDescent="0.3">
      <c r="A38" s="215"/>
      <c r="B38" s="216"/>
      <c r="C38" s="220" t="s">
        <v>264</v>
      </c>
      <c r="D38" s="216"/>
      <c r="E38" s="229"/>
      <c r="F38" s="190" t="s">
        <v>266</v>
      </c>
      <c r="G38" s="233">
        <v>24978</v>
      </c>
      <c r="H38" s="118"/>
    </row>
    <row r="39" spans="1:8" ht="15" customHeight="1" x14ac:dyDescent="0.3">
      <c r="A39" s="215"/>
      <c r="B39" s="216"/>
      <c r="C39" s="220" t="s">
        <v>262</v>
      </c>
      <c r="D39" s="216"/>
      <c r="E39" s="229"/>
      <c r="F39" s="190" t="s">
        <v>222</v>
      </c>
      <c r="G39" s="233">
        <f>2650+2600</f>
        <v>5250</v>
      </c>
      <c r="H39" s="118"/>
    </row>
    <row r="40" spans="1:8" ht="15" customHeight="1" x14ac:dyDescent="0.3">
      <c r="A40" s="215"/>
      <c r="B40" s="216"/>
      <c r="C40" s="220" t="s">
        <v>263</v>
      </c>
      <c r="D40" s="216"/>
      <c r="E40" s="229"/>
      <c r="F40" s="190" t="s">
        <v>267</v>
      </c>
      <c r="G40" s="233">
        <f>19305+21575-1183-8959</f>
        <v>30738</v>
      </c>
      <c r="H40" s="118"/>
    </row>
    <row r="41" spans="1:8" s="33" customFormat="1" ht="33.75" customHeight="1" x14ac:dyDescent="0.3">
      <c r="A41" s="210"/>
      <c r="B41" s="495" t="s">
        <v>268</v>
      </c>
      <c r="C41" s="495"/>
      <c r="D41" s="495"/>
      <c r="E41" s="496"/>
      <c r="F41" s="164" t="s">
        <v>271</v>
      </c>
      <c r="G41" s="231">
        <f>8959+79</f>
        <v>9038</v>
      </c>
      <c r="H41" s="118" t="s">
        <v>118</v>
      </c>
    </row>
    <row r="42" spans="1:8" s="33" customFormat="1" ht="15" customHeight="1" x14ac:dyDescent="0.3">
      <c r="A42" s="210"/>
      <c r="B42" s="223" t="s">
        <v>269</v>
      </c>
      <c r="C42" s="222"/>
      <c r="D42" s="222"/>
      <c r="E42" s="230"/>
      <c r="F42" s="164" t="s">
        <v>272</v>
      </c>
      <c r="G42" s="231">
        <v>2044</v>
      </c>
      <c r="H42" s="118"/>
    </row>
    <row r="43" spans="1:8" ht="15" customHeight="1" x14ac:dyDescent="0.3">
      <c r="A43" s="215"/>
      <c r="B43" s="223" t="s">
        <v>270</v>
      </c>
      <c r="C43" s="216"/>
      <c r="D43" s="216"/>
      <c r="E43" s="229"/>
      <c r="F43" s="164" t="s">
        <v>273</v>
      </c>
      <c r="G43" s="221">
        <f>42999-48+4762+8500</f>
        <v>56213</v>
      </c>
      <c r="H43" s="118" t="s">
        <v>118</v>
      </c>
    </row>
    <row r="44" spans="1:8" ht="8.25" customHeight="1" x14ac:dyDescent="0.3">
      <c r="A44" s="59"/>
      <c r="B44" s="59"/>
      <c r="C44" s="59"/>
      <c r="D44" s="59"/>
      <c r="E44" s="59"/>
      <c r="F44" s="60"/>
      <c r="G44" s="60"/>
    </row>
    <row r="45" spans="1:8" s="36" customFormat="1" ht="12.75" customHeight="1" x14ac:dyDescent="0.25">
      <c r="A45" s="35"/>
      <c r="B45" s="35"/>
      <c r="C45" s="64"/>
      <c r="D45" s="494" t="s">
        <v>303</v>
      </c>
      <c r="E45" s="494"/>
      <c r="F45" s="494"/>
      <c r="G45" s="494"/>
      <c r="H45" s="308"/>
    </row>
    <row r="46" spans="1:8" s="36" customFormat="1" ht="12.75" customHeight="1" x14ac:dyDescent="0.25">
      <c r="A46" s="409" t="s">
        <v>2</v>
      </c>
      <c r="B46" s="409"/>
      <c r="C46" s="409"/>
      <c r="D46" s="409"/>
      <c r="E46" s="372" t="s">
        <v>302</v>
      </c>
      <c r="F46" s="372"/>
      <c r="G46" s="372"/>
      <c r="H46" s="372"/>
    </row>
    <row r="47" spans="1:8" s="36" customFormat="1" ht="12.75" customHeight="1" x14ac:dyDescent="0.25">
      <c r="A47" s="60"/>
      <c r="B47" s="60"/>
      <c r="C47" s="61"/>
      <c r="D47" s="60"/>
      <c r="E47" s="60"/>
      <c r="F47" s="61"/>
      <c r="G47" s="60"/>
      <c r="H47" s="116"/>
    </row>
    <row r="48" spans="1:8" s="36" customFormat="1" ht="12.75" customHeight="1" x14ac:dyDescent="0.25">
      <c r="A48" s="60"/>
      <c r="B48" s="60"/>
      <c r="C48" s="60"/>
      <c r="D48" s="60"/>
      <c r="E48" s="60"/>
      <c r="F48" s="60"/>
      <c r="G48" s="60"/>
      <c r="H48" s="116"/>
    </row>
    <row r="49" spans="1:8" s="36" customFormat="1" ht="12.75" customHeight="1" x14ac:dyDescent="0.25">
      <c r="A49" s="60"/>
      <c r="B49" s="60"/>
      <c r="C49" s="60"/>
      <c r="D49" s="60"/>
      <c r="E49" s="60"/>
      <c r="F49" s="60"/>
      <c r="G49" s="60"/>
      <c r="H49" s="116"/>
    </row>
    <row r="50" spans="1:8" s="36" customFormat="1" ht="12.75" customHeight="1" x14ac:dyDescent="0.25">
      <c r="A50" s="60"/>
      <c r="B50" s="60"/>
      <c r="C50" s="60"/>
      <c r="D50" s="60"/>
      <c r="E50" s="60"/>
      <c r="F50" s="60"/>
      <c r="G50" s="60"/>
      <c r="H50" s="116"/>
    </row>
    <row r="51" spans="1:8" s="36" customFormat="1" ht="12.75" customHeight="1" x14ac:dyDescent="0.25">
      <c r="A51" s="60"/>
      <c r="B51" s="60"/>
      <c r="C51" s="60"/>
      <c r="D51" s="60"/>
      <c r="E51" s="60"/>
      <c r="F51" s="60"/>
      <c r="G51" s="60"/>
      <c r="H51" s="116"/>
    </row>
    <row r="52" spans="1:8" s="36" customFormat="1" ht="12.75" customHeight="1" x14ac:dyDescent="0.25">
      <c r="A52" s="60"/>
      <c r="B52" s="60"/>
      <c r="C52" s="39"/>
      <c r="D52" s="60"/>
      <c r="E52" s="60"/>
      <c r="F52" s="39"/>
      <c r="G52" s="60"/>
      <c r="H52" s="116"/>
    </row>
    <row r="66" spans="10:10" x14ac:dyDescent="0.3">
      <c r="J66" s="62"/>
    </row>
    <row r="67" spans="10:10" x14ac:dyDescent="0.3">
      <c r="J67" s="62"/>
    </row>
    <row r="68" spans="10:10" x14ac:dyDescent="0.3">
      <c r="J68" s="62"/>
    </row>
    <row r="69" spans="10:10" x14ac:dyDescent="0.3">
      <c r="J69" s="62"/>
    </row>
    <row r="70" spans="10:10" x14ac:dyDescent="0.3">
      <c r="J70" s="62"/>
    </row>
    <row r="71" spans="10:10" x14ac:dyDescent="0.3">
      <c r="J71" s="62"/>
    </row>
  </sheetData>
  <autoFilter ref="A15:H31">
    <filterColumn colId="0" showButton="0"/>
    <filterColumn colId="1" showButton="0"/>
    <filterColumn colId="2" showButton="0"/>
  </autoFilter>
  <mergeCells count="10">
    <mergeCell ref="E46:H46"/>
    <mergeCell ref="A11:G11"/>
    <mergeCell ref="D45:G45"/>
    <mergeCell ref="B41:E41"/>
    <mergeCell ref="A10:G10"/>
    <mergeCell ref="A14:D14"/>
    <mergeCell ref="A36:D36"/>
    <mergeCell ref="A15:D15"/>
    <mergeCell ref="A16:D16"/>
    <mergeCell ref="A46:D46"/>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CoNhuan</cp:lastModifiedBy>
  <cp:lastPrinted>2017-11-23T06:46:58Z</cp:lastPrinted>
  <dcterms:created xsi:type="dcterms:W3CDTF">2015-07-27T02:22:30Z</dcterms:created>
  <dcterms:modified xsi:type="dcterms:W3CDTF">2017-11-23T08:12:44Z</dcterms:modified>
</cp:coreProperties>
</file>